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aptab-my.sharepoint.com/personal/linus_hall_aptgroup_com/Documents/Linus/Skidskytte/"/>
    </mc:Choice>
  </mc:AlternateContent>
  <xr:revisionPtr revIDLastSave="988" documentId="8_{AC02EC50-B70F-483B-B5DC-1312AFF24DD9}" xr6:coauthVersionLast="47" xr6:coauthVersionMax="47" xr10:uidLastSave="{CA563AED-9E93-4437-B7FD-3CF60B8F4D14}"/>
  <bookViews>
    <workbookView xWindow="-120" yWindow="-120" windowWidth="29040" windowHeight="15720" xr2:uid="{0D25219A-19E4-4643-81B3-03ECC9F793A2}"/>
  </bookViews>
  <sheets>
    <sheet name="Individuell" sheetId="5" r:id="rId1"/>
    <sheet name="Sammanställning klubb" sheetId="3" r:id="rId2"/>
    <sheet name="Rådata" sheetId="1" r:id="rId3"/>
    <sheet name="Referens" sheetId="2" r:id="rId4"/>
    <sheet name="Cup statistik" sheetId="4" r:id="rId5"/>
  </sheets>
  <calcPr calcId="191029"/>
  <pivotCaches>
    <pivotCache cacheId="1" r:id="rId6"/>
  </pivotCaches>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9" i="3" l="1"/>
  <c r="M28" i="3"/>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3" i="5"/>
  <c r="K2" i="1"/>
  <c r="K4" i="1"/>
  <c r="K5" i="1"/>
  <c r="K6" i="1"/>
  <c r="K7" i="1"/>
  <c r="K8"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2" i="1"/>
  <c r="K43" i="1"/>
  <c r="K44" i="1"/>
  <c r="K45" i="1"/>
  <c r="K46" i="1"/>
  <c r="K47" i="1"/>
  <c r="K48" i="1"/>
  <c r="K49" i="1"/>
  <c r="K50" i="1"/>
  <c r="K51" i="1"/>
  <c r="K52" i="1"/>
  <c r="K53" i="1"/>
  <c r="K54" i="1"/>
  <c r="K55" i="1"/>
  <c r="L55" i="1" s="1"/>
  <c r="K56" i="1"/>
  <c r="L56" i="1" s="1"/>
  <c r="K57" i="1"/>
  <c r="L57" i="1" s="1"/>
  <c r="K58" i="1"/>
  <c r="L58" i="1" s="1"/>
  <c r="K59" i="1"/>
  <c r="L59" i="1" s="1"/>
  <c r="K60" i="1"/>
  <c r="L60" i="1" s="1"/>
  <c r="K61" i="1"/>
  <c r="L61" i="1" s="1"/>
  <c r="K62" i="1"/>
  <c r="K63" i="1"/>
  <c r="K64" i="1"/>
  <c r="L64" i="1" s="1"/>
  <c r="K65" i="1"/>
  <c r="L65" i="1" s="1"/>
  <c r="K66" i="1"/>
  <c r="L66" i="1" s="1"/>
  <c r="K67" i="1"/>
  <c r="L67" i="1" s="1"/>
  <c r="K68" i="1"/>
  <c r="L68" i="1" s="1"/>
  <c r="K70" i="1"/>
  <c r="K75" i="1"/>
  <c r="L75" i="1" s="1"/>
  <c r="K77" i="1"/>
  <c r="L77" i="1" s="1"/>
  <c r="K78" i="1"/>
  <c r="L78" i="1" s="1"/>
  <c r="K79" i="1"/>
  <c r="K80" i="1"/>
  <c r="K81" i="1"/>
  <c r="K82" i="1"/>
  <c r="K83" i="1"/>
  <c r="K84" i="1"/>
  <c r="K85" i="1"/>
  <c r="K86" i="1"/>
  <c r="K87" i="1"/>
  <c r="K89" i="1"/>
  <c r="K90" i="1"/>
  <c r="K91" i="1"/>
  <c r="K92" i="1"/>
  <c r="K94" i="1"/>
  <c r="K96" i="1"/>
  <c r="K97" i="1"/>
  <c r="K98" i="1"/>
  <c r="K99" i="1"/>
  <c r="K100" i="1"/>
  <c r="K101" i="1"/>
  <c r="K102" i="1"/>
  <c r="K103" i="1"/>
  <c r="K104" i="1"/>
  <c r="K105" i="1"/>
  <c r="K106" i="1"/>
  <c r="K107" i="1"/>
  <c r="K108" i="1"/>
  <c r="K113" i="1"/>
  <c r="K114" i="1"/>
  <c r="K115" i="1"/>
  <c r="K116" i="1"/>
  <c r="K117" i="1"/>
  <c r="K118" i="1"/>
  <c r="K119" i="1"/>
  <c r="K120" i="1"/>
  <c r="K121" i="1"/>
  <c r="K122" i="1"/>
  <c r="K123" i="1"/>
  <c r="K124" i="1"/>
  <c r="K125" i="1"/>
  <c r="K126" i="1"/>
  <c r="K127" i="1"/>
  <c r="K128" i="1"/>
  <c r="K129" i="1"/>
  <c r="K130" i="1"/>
  <c r="K133" i="1"/>
  <c r="K134" i="1"/>
  <c r="K135" i="1"/>
  <c r="L135" i="1" s="1"/>
  <c r="K136" i="1"/>
  <c r="L136" i="1" s="1"/>
  <c r="K137" i="1"/>
  <c r="L137" i="1" s="1"/>
  <c r="K138" i="1"/>
  <c r="L138" i="1" s="1"/>
  <c r="K139" i="1"/>
  <c r="L139" i="1" s="1"/>
  <c r="K140" i="1"/>
  <c r="L140" i="1" s="1"/>
  <c r="K141" i="1"/>
  <c r="L141" i="1" s="1"/>
  <c r="K142" i="1"/>
  <c r="L142" i="1" s="1"/>
  <c r="K143" i="1"/>
  <c r="L143" i="1" s="1"/>
  <c r="K144" i="1"/>
  <c r="L144" i="1" s="1"/>
  <c r="K145" i="1"/>
  <c r="L145" i="1" s="1"/>
  <c r="K147" i="1"/>
  <c r="L147" i="1" s="1"/>
  <c r="K148" i="1"/>
  <c r="L148" i="1" s="1"/>
  <c r="K149" i="1"/>
  <c r="K150" i="1"/>
  <c r="K151" i="1"/>
  <c r="K152" i="1"/>
  <c r="K153" i="1"/>
  <c r="L153" i="1" s="1"/>
  <c r="K154" i="1"/>
  <c r="L154" i="1" s="1"/>
  <c r="K155" i="1"/>
  <c r="L155" i="1" s="1"/>
  <c r="K156" i="1"/>
  <c r="L156" i="1" s="1"/>
  <c r="K157" i="1"/>
  <c r="L157" i="1" s="1"/>
  <c r="K158" i="1"/>
  <c r="L158" i="1" s="1"/>
  <c r="K159" i="1"/>
  <c r="L159" i="1" s="1"/>
  <c r="K160" i="1"/>
  <c r="L160" i="1" s="1"/>
  <c r="K161" i="1"/>
  <c r="L161" i="1" s="1"/>
  <c r="K162" i="1"/>
  <c r="L162" i="1" s="1"/>
  <c r="K163" i="1"/>
  <c r="L163" i="1" s="1"/>
  <c r="K164" i="1"/>
  <c r="L164" i="1" s="1"/>
  <c r="K165" i="1"/>
  <c r="L165" i="1" s="1"/>
  <c r="K166" i="1"/>
  <c r="L166" i="1" s="1"/>
  <c r="K167" i="1"/>
  <c r="L167" i="1" s="1"/>
  <c r="K168" i="1"/>
  <c r="L168" i="1" s="1"/>
  <c r="K169" i="1"/>
  <c r="L169" i="1" s="1"/>
  <c r="K170" i="1"/>
  <c r="L170" i="1" s="1"/>
  <c r="K171" i="1"/>
  <c r="L171" i="1" s="1"/>
  <c r="K172" i="1"/>
  <c r="L172" i="1" s="1"/>
  <c r="K173" i="1"/>
  <c r="L173" i="1" s="1"/>
  <c r="K176" i="1"/>
  <c r="K183" i="1"/>
  <c r="K184" i="1"/>
  <c r="K185" i="1"/>
  <c r="K188" i="1"/>
  <c r="L188" i="1" s="1"/>
  <c r="K189" i="1"/>
  <c r="L189" i="1" s="1"/>
  <c r="K191" i="1"/>
  <c r="L191" i="1" s="1"/>
  <c r="K192" i="1"/>
  <c r="K193" i="1"/>
  <c r="K194" i="1"/>
  <c r="K195" i="1"/>
  <c r="K196" i="1"/>
  <c r="K197" i="1"/>
  <c r="K198" i="1"/>
  <c r="K199" i="1"/>
  <c r="K202" i="1"/>
  <c r="K203" i="1"/>
  <c r="K204" i="1"/>
  <c r="K205" i="1"/>
  <c r="K209" i="1"/>
  <c r="K210" i="1"/>
  <c r="K211" i="1"/>
  <c r="K212" i="1"/>
  <c r="K216" i="1"/>
  <c r="K217" i="1"/>
  <c r="K222" i="1"/>
  <c r="K223" i="1"/>
  <c r="K224" i="1"/>
  <c r="K225" i="1"/>
  <c r="K226" i="1"/>
  <c r="K227" i="1"/>
  <c r="K228" i="1"/>
  <c r="K229" i="1"/>
  <c r="K230" i="1"/>
  <c r="K231" i="1"/>
  <c r="K232" i="1"/>
  <c r="K234" i="1"/>
  <c r="L234" i="1" s="1"/>
  <c r="K235" i="1"/>
  <c r="L235" i="1" s="1"/>
  <c r="K236" i="1"/>
  <c r="L236" i="1" s="1"/>
  <c r="K238" i="1"/>
  <c r="L238" i="1" s="1"/>
  <c r="K240" i="1"/>
  <c r="L240" i="1" s="1"/>
  <c r="K241" i="1"/>
  <c r="L241" i="1" s="1"/>
  <c r="K243" i="1"/>
  <c r="L243" i="1" s="1"/>
  <c r="K245" i="1"/>
  <c r="L245" i="1" s="1"/>
  <c r="K246" i="1"/>
  <c r="L246" i="1" s="1"/>
  <c r="K247" i="1"/>
  <c r="L247" i="1" s="1"/>
  <c r="K248" i="1"/>
  <c r="L248" i="1" s="1"/>
  <c r="K249" i="1"/>
  <c r="L249" i="1" s="1"/>
  <c r="K250" i="1"/>
  <c r="L250" i="1" s="1"/>
  <c r="K251" i="1"/>
  <c r="L251" i="1" s="1"/>
  <c r="K252" i="1"/>
  <c r="L252" i="1" s="1"/>
  <c r="K253" i="1"/>
  <c r="K254" i="1"/>
  <c r="K255" i="1"/>
  <c r="L255" i="1" s="1"/>
  <c r="K256" i="1"/>
  <c r="L256" i="1" s="1"/>
  <c r="K257" i="1"/>
  <c r="K258" i="1"/>
  <c r="K259" i="1"/>
  <c r="K260" i="1"/>
  <c r="K261" i="1"/>
  <c r="K262" i="1"/>
  <c r="L262" i="1" s="1"/>
  <c r="K263" i="1"/>
  <c r="L263" i="1" s="1"/>
  <c r="K264" i="1"/>
  <c r="L264" i="1" s="1"/>
  <c r="K265" i="1"/>
  <c r="L265" i="1" s="1"/>
  <c r="K266" i="1"/>
  <c r="L266" i="1" s="1"/>
  <c r="K267" i="1"/>
  <c r="L267" i="1" s="1"/>
  <c r="K268" i="1"/>
  <c r="L268" i="1" s="1"/>
  <c r="K269" i="1"/>
  <c r="L269" i="1" s="1"/>
  <c r="K270" i="1"/>
  <c r="K271" i="1"/>
  <c r="K272" i="1"/>
  <c r="K273" i="1"/>
  <c r="K274" i="1"/>
  <c r="K276" i="1"/>
  <c r="K278" i="1"/>
  <c r="K279" i="1"/>
  <c r="K280" i="1"/>
  <c r="K282" i="1"/>
  <c r="K283" i="1"/>
  <c r="K284" i="1"/>
  <c r="K286" i="1"/>
  <c r="K287" i="1"/>
  <c r="K288" i="1"/>
  <c r="K290" i="1"/>
  <c r="K292" i="1"/>
  <c r="K293" i="1"/>
  <c r="K294" i="1"/>
  <c r="K296" i="1"/>
  <c r="K297" i="1"/>
  <c r="L297" i="1" s="1"/>
  <c r="K298" i="1"/>
  <c r="K299" i="1"/>
  <c r="K300" i="1"/>
  <c r="K301" i="1"/>
  <c r="K302" i="1"/>
  <c r="L302" i="1" s="1"/>
  <c r="K303" i="1"/>
  <c r="L303" i="1" s="1"/>
  <c r="K304" i="1"/>
  <c r="L304" i="1" s="1"/>
  <c r="K305" i="1"/>
  <c r="L305" i="1" s="1"/>
  <c r="K306" i="1"/>
  <c r="L306" i="1" s="1"/>
  <c r="K307" i="1"/>
  <c r="L307" i="1" s="1"/>
  <c r="K308" i="1"/>
  <c r="L308" i="1" s="1"/>
  <c r="K309" i="1"/>
  <c r="L309" i="1" s="1"/>
  <c r="K310" i="1"/>
  <c r="L310" i="1" s="1"/>
  <c r="K311" i="1"/>
  <c r="K312" i="1"/>
  <c r="K313" i="1"/>
  <c r="K314" i="1"/>
  <c r="K315" i="1"/>
  <c r="K316" i="1"/>
  <c r="K317" i="1"/>
  <c r="K318" i="1"/>
  <c r="K319" i="1"/>
  <c r="K320" i="1"/>
  <c r="K321" i="1"/>
  <c r="K322" i="1"/>
  <c r="K323" i="1"/>
  <c r="K327" i="1"/>
  <c r="K328" i="1"/>
  <c r="K329" i="1"/>
  <c r="K330" i="1"/>
  <c r="K331" i="1"/>
  <c r="K332" i="1"/>
  <c r="K334" i="1"/>
  <c r="L334" i="1" s="1"/>
  <c r="K335" i="1"/>
  <c r="K341" i="1"/>
  <c r="K342" i="1"/>
  <c r="K343" i="1"/>
  <c r="K344" i="1"/>
  <c r="K345" i="1"/>
  <c r="K346" i="1"/>
  <c r="K350" i="1"/>
  <c r="K351" i="1"/>
  <c r="K352" i="1"/>
  <c r="K357" i="1"/>
  <c r="K358" i="1"/>
  <c r="L358" i="1" s="1"/>
  <c r="K359" i="1"/>
  <c r="L359" i="1" s="1"/>
  <c r="K360" i="1"/>
  <c r="L360" i="1" s="1"/>
  <c r="K361" i="1"/>
  <c r="L361" i="1" s="1"/>
  <c r="K362" i="1"/>
  <c r="K363" i="1"/>
  <c r="K364" i="1"/>
  <c r="K365" i="1"/>
  <c r="K366" i="1"/>
  <c r="K367" i="1"/>
  <c r="K368" i="1"/>
  <c r="K369" i="1"/>
  <c r="K370" i="1"/>
  <c r="K371" i="1"/>
  <c r="K372" i="1"/>
  <c r="K373" i="1"/>
  <c r="K374" i="1"/>
  <c r="K377" i="1"/>
  <c r="K380" i="1"/>
  <c r="K381" i="1"/>
  <c r="K383" i="1"/>
  <c r="K384" i="1"/>
  <c r="K385" i="1"/>
  <c r="L385" i="1" s="1"/>
  <c r="K386" i="1"/>
  <c r="L386" i="1" s="1"/>
  <c r="K387" i="1"/>
  <c r="K388" i="1"/>
  <c r="L388" i="1" s="1"/>
  <c r="K389" i="1"/>
  <c r="L389" i="1" s="1"/>
  <c r="K390" i="1"/>
  <c r="L390" i="1" s="1"/>
  <c r="K391" i="1"/>
  <c r="L391" i="1" s="1"/>
  <c r="K392" i="1"/>
  <c r="L392" i="1" s="1"/>
  <c r="K393" i="1"/>
  <c r="L393" i="1" s="1"/>
  <c r="K394" i="1"/>
  <c r="L394" i="1" s="1"/>
  <c r="K395" i="1"/>
  <c r="L395" i="1" s="1"/>
  <c r="K397" i="1"/>
  <c r="K398" i="1"/>
  <c r="K399" i="1"/>
  <c r="K400" i="1"/>
  <c r="K401" i="1"/>
  <c r="L401" i="1" s="1"/>
  <c r="K402" i="1"/>
  <c r="K403" i="1"/>
  <c r="K404" i="1"/>
  <c r="K405" i="1"/>
  <c r="K406" i="1"/>
  <c r="K407" i="1"/>
  <c r="K408" i="1"/>
  <c r="L408" i="1" s="1"/>
  <c r="K409" i="1"/>
  <c r="K410" i="1"/>
  <c r="K412" i="1"/>
  <c r="K413" i="1"/>
  <c r="K414" i="1"/>
  <c r="K415" i="1"/>
  <c r="K416" i="1"/>
  <c r="K417" i="1"/>
  <c r="K418" i="1"/>
  <c r="K419" i="1"/>
  <c r="K420" i="1"/>
  <c r="K421" i="1"/>
  <c r="K422" i="1"/>
  <c r="K423" i="1"/>
  <c r="K424" i="1"/>
  <c r="K425" i="1"/>
  <c r="K426" i="1"/>
  <c r="K427" i="1"/>
  <c r="K428" i="1"/>
  <c r="K429" i="1"/>
  <c r="K430" i="1"/>
  <c r="K431" i="1"/>
  <c r="K432" i="1"/>
  <c r="F255" i="1"/>
  <c r="G255" i="1"/>
  <c r="I255" i="1"/>
  <c r="J255" i="1"/>
  <c r="F393" i="1"/>
  <c r="G393" i="1"/>
  <c r="I393" i="1"/>
  <c r="J393" i="1"/>
  <c r="F78" i="1"/>
  <c r="G78" i="1"/>
  <c r="I78" i="1"/>
  <c r="J78" i="1"/>
  <c r="F256" i="1"/>
  <c r="G256" i="1"/>
  <c r="I256" i="1"/>
  <c r="J256" i="1"/>
  <c r="F163" i="1"/>
  <c r="G163" i="1"/>
  <c r="I163" i="1"/>
  <c r="J163" i="1"/>
  <c r="F164" i="1"/>
  <c r="G164" i="1"/>
  <c r="I164" i="1"/>
  <c r="J164" i="1"/>
  <c r="F191" i="1"/>
  <c r="G191" i="1"/>
  <c r="I191" i="1"/>
  <c r="J191" i="1"/>
  <c r="F394" i="1"/>
  <c r="G394" i="1"/>
  <c r="I394" i="1"/>
  <c r="J394" i="1"/>
  <c r="F165" i="1"/>
  <c r="G165" i="1"/>
  <c r="I165" i="1"/>
  <c r="J165" i="1"/>
  <c r="F395" i="1"/>
  <c r="G395" i="1"/>
  <c r="I395" i="1"/>
  <c r="J395" i="1"/>
  <c r="F166" i="1"/>
  <c r="G166" i="1"/>
  <c r="I166" i="1"/>
  <c r="J166" i="1"/>
  <c r="F167" i="1"/>
  <c r="G167" i="1"/>
  <c r="I167" i="1"/>
  <c r="J167" i="1"/>
  <c r="F68" i="1"/>
  <c r="G68" i="1"/>
  <c r="I68" i="1"/>
  <c r="J68" i="1"/>
  <c r="F308" i="1"/>
  <c r="G308" i="1"/>
  <c r="I308" i="1"/>
  <c r="J308" i="1"/>
  <c r="F168" i="1"/>
  <c r="G168" i="1"/>
  <c r="I168" i="1"/>
  <c r="J168" i="1"/>
  <c r="F169" i="1"/>
  <c r="G169" i="1"/>
  <c r="I169" i="1"/>
  <c r="J169" i="1"/>
  <c r="F170" i="1"/>
  <c r="G170" i="1"/>
  <c r="I170" i="1"/>
  <c r="J170" i="1"/>
  <c r="F171" i="1"/>
  <c r="G171" i="1"/>
  <c r="I171" i="1"/>
  <c r="J171" i="1"/>
  <c r="F172" i="1"/>
  <c r="G172" i="1"/>
  <c r="I172" i="1"/>
  <c r="J172" i="1"/>
  <c r="F77" i="1"/>
  <c r="G77" i="1"/>
  <c r="I77" i="1"/>
  <c r="J77" i="1"/>
  <c r="F65" i="1"/>
  <c r="G65" i="1"/>
  <c r="H65" i="1"/>
  <c r="I65" i="1"/>
  <c r="J65" i="1"/>
  <c r="F153" i="1"/>
  <c r="G153" i="1"/>
  <c r="H153" i="1"/>
  <c r="I153" i="1"/>
  <c r="J153" i="1"/>
  <c r="F388" i="1"/>
  <c r="G388" i="1"/>
  <c r="H388" i="1"/>
  <c r="I388" i="1"/>
  <c r="J388" i="1"/>
  <c r="F309" i="1"/>
  <c r="G309" i="1"/>
  <c r="H309" i="1"/>
  <c r="I309" i="1"/>
  <c r="J309" i="1"/>
  <c r="F154" i="1"/>
  <c r="G154" i="1"/>
  <c r="H154" i="1"/>
  <c r="I154" i="1"/>
  <c r="J154" i="1"/>
  <c r="F310" i="1"/>
  <c r="G310" i="1"/>
  <c r="H310" i="1"/>
  <c r="I310" i="1"/>
  <c r="J310" i="1"/>
  <c r="F302" i="1"/>
  <c r="G302" i="1"/>
  <c r="H302" i="1"/>
  <c r="I302" i="1"/>
  <c r="J302" i="1"/>
  <c r="F303" i="1"/>
  <c r="G303" i="1"/>
  <c r="H303" i="1"/>
  <c r="I303" i="1"/>
  <c r="J303" i="1"/>
  <c r="F155" i="1"/>
  <c r="G155" i="1"/>
  <c r="H155" i="1"/>
  <c r="I155" i="1"/>
  <c r="J155" i="1"/>
  <c r="F304" i="1"/>
  <c r="G304" i="1"/>
  <c r="H304" i="1"/>
  <c r="I304" i="1"/>
  <c r="J304" i="1"/>
  <c r="F66" i="1"/>
  <c r="G66" i="1"/>
  <c r="H66" i="1"/>
  <c r="I66" i="1"/>
  <c r="J66" i="1"/>
  <c r="F389" i="1"/>
  <c r="G389" i="1"/>
  <c r="H389" i="1"/>
  <c r="I389" i="1"/>
  <c r="J389" i="1"/>
  <c r="F156" i="1"/>
  <c r="G156" i="1"/>
  <c r="H156" i="1"/>
  <c r="I156" i="1"/>
  <c r="J156" i="1"/>
  <c r="F390" i="1"/>
  <c r="G390" i="1"/>
  <c r="H390" i="1"/>
  <c r="I390" i="1"/>
  <c r="J390" i="1"/>
  <c r="F157" i="1"/>
  <c r="G157" i="1"/>
  <c r="H157" i="1"/>
  <c r="I157" i="1"/>
  <c r="J157" i="1"/>
  <c r="F177" i="1"/>
  <c r="G177" i="1"/>
  <c r="H177" i="1"/>
  <c r="I177" i="1"/>
  <c r="J177" i="1"/>
  <c r="F305" i="1"/>
  <c r="G305" i="1"/>
  <c r="H305" i="1"/>
  <c r="I305" i="1"/>
  <c r="J305" i="1"/>
  <c r="F188" i="1"/>
  <c r="G188" i="1"/>
  <c r="H188" i="1"/>
  <c r="I188" i="1"/>
  <c r="J188" i="1"/>
  <c r="F391" i="1"/>
  <c r="G391" i="1"/>
  <c r="H391" i="1"/>
  <c r="I391" i="1"/>
  <c r="J391" i="1"/>
  <c r="F306" i="1"/>
  <c r="G306" i="1"/>
  <c r="H306" i="1"/>
  <c r="I306" i="1"/>
  <c r="J306" i="1"/>
  <c r="F307" i="1"/>
  <c r="G307" i="1"/>
  <c r="H307" i="1"/>
  <c r="I307" i="1"/>
  <c r="J307" i="1"/>
  <c r="F158" i="1"/>
  <c r="G158" i="1"/>
  <c r="H158" i="1"/>
  <c r="I158" i="1"/>
  <c r="J158" i="1"/>
  <c r="F159" i="1"/>
  <c r="G159" i="1"/>
  <c r="H159" i="1"/>
  <c r="I159" i="1"/>
  <c r="J159" i="1"/>
  <c r="F392" i="1"/>
  <c r="G392" i="1"/>
  <c r="H392" i="1"/>
  <c r="I392" i="1"/>
  <c r="J392" i="1"/>
  <c r="F160" i="1"/>
  <c r="G160" i="1"/>
  <c r="H160" i="1"/>
  <c r="I160" i="1"/>
  <c r="J160" i="1"/>
  <c r="F161" i="1"/>
  <c r="G161" i="1"/>
  <c r="H161" i="1"/>
  <c r="I161" i="1"/>
  <c r="J161" i="1"/>
  <c r="F67" i="1"/>
  <c r="G67" i="1"/>
  <c r="H67" i="1"/>
  <c r="I67" i="1"/>
  <c r="J67" i="1"/>
  <c r="F252" i="1"/>
  <c r="G252" i="1"/>
  <c r="H252" i="1"/>
  <c r="I252" i="1"/>
  <c r="J252" i="1"/>
  <c r="F162" i="1"/>
  <c r="G162" i="1"/>
  <c r="H162" i="1"/>
  <c r="I162" i="1"/>
  <c r="J162" i="1"/>
  <c r="F189" i="1"/>
  <c r="G189" i="1"/>
  <c r="H189" i="1"/>
  <c r="I189" i="1"/>
  <c r="J189" i="1"/>
  <c r="F64" i="1"/>
  <c r="G64" i="1"/>
  <c r="H64" i="1"/>
  <c r="I64" i="1"/>
  <c r="J64" i="1"/>
  <c r="F151" i="1"/>
  <c r="G151" i="1"/>
  <c r="H151" i="1"/>
  <c r="I151" i="1"/>
  <c r="J151" i="1"/>
  <c r="F62" i="1"/>
  <c r="G62" i="1"/>
  <c r="H62" i="1"/>
  <c r="I62" i="1"/>
  <c r="J62" i="1"/>
  <c r="F299" i="1"/>
  <c r="G299" i="1"/>
  <c r="H299" i="1"/>
  <c r="I299" i="1"/>
  <c r="J299" i="1"/>
  <c r="F152" i="1"/>
  <c r="G152" i="1"/>
  <c r="H152" i="1"/>
  <c r="I152" i="1"/>
  <c r="J152" i="1"/>
  <c r="F300" i="1"/>
  <c r="G300" i="1"/>
  <c r="H300" i="1"/>
  <c r="I300" i="1"/>
  <c r="J300" i="1"/>
  <c r="F63" i="1"/>
  <c r="G63" i="1"/>
  <c r="H63" i="1"/>
  <c r="I63" i="1"/>
  <c r="J63" i="1"/>
  <c r="F301" i="1"/>
  <c r="G301" i="1"/>
  <c r="H301" i="1"/>
  <c r="I301" i="1"/>
  <c r="J301" i="1"/>
  <c r="F176" i="1"/>
  <c r="G176" i="1"/>
  <c r="H176" i="1"/>
  <c r="I176" i="1"/>
  <c r="J176" i="1"/>
  <c r="F150" i="1"/>
  <c r="G150" i="1"/>
  <c r="H150" i="1"/>
  <c r="I150" i="1"/>
  <c r="J150" i="1"/>
  <c r="F298" i="1"/>
  <c r="G298" i="1"/>
  <c r="H298" i="1"/>
  <c r="I298" i="1"/>
  <c r="J298" i="1"/>
  <c r="F387" i="1"/>
  <c r="G387" i="1"/>
  <c r="H387" i="1"/>
  <c r="I387" i="1"/>
  <c r="J387" i="1"/>
  <c r="J149" i="1"/>
  <c r="I149" i="1"/>
  <c r="H149" i="1"/>
  <c r="G149" i="1"/>
  <c r="F149" i="1"/>
  <c r="F147" i="1"/>
  <c r="G147" i="1"/>
  <c r="I147" i="1"/>
  <c r="J147" i="1"/>
  <c r="F76" i="1"/>
  <c r="G76" i="1"/>
  <c r="I76" i="1"/>
  <c r="J76" i="1"/>
  <c r="F244" i="1"/>
  <c r="G244" i="1"/>
  <c r="I244" i="1"/>
  <c r="J244" i="1"/>
  <c r="F267" i="1"/>
  <c r="G267" i="1"/>
  <c r="I267" i="1"/>
  <c r="J267" i="1"/>
  <c r="F245" i="1"/>
  <c r="G245" i="1"/>
  <c r="I245" i="1"/>
  <c r="J245" i="1"/>
  <c r="F246" i="1"/>
  <c r="G246" i="1"/>
  <c r="I246" i="1"/>
  <c r="J246" i="1"/>
  <c r="F247" i="1"/>
  <c r="G247" i="1"/>
  <c r="I247" i="1"/>
  <c r="J247" i="1"/>
  <c r="F248" i="1"/>
  <c r="G248" i="1"/>
  <c r="I248" i="1"/>
  <c r="J248" i="1"/>
  <c r="F148" i="1"/>
  <c r="G148" i="1"/>
  <c r="I148" i="1"/>
  <c r="J148" i="1"/>
  <c r="F59" i="1"/>
  <c r="G59" i="1"/>
  <c r="I59" i="1"/>
  <c r="J59" i="1"/>
  <c r="F359" i="1"/>
  <c r="G359" i="1"/>
  <c r="I359" i="1"/>
  <c r="J359" i="1"/>
  <c r="F249" i="1"/>
  <c r="G249" i="1"/>
  <c r="I249" i="1"/>
  <c r="J249" i="1"/>
  <c r="F250" i="1"/>
  <c r="G250" i="1"/>
  <c r="I250" i="1"/>
  <c r="J250" i="1"/>
  <c r="F60" i="1"/>
  <c r="G60" i="1"/>
  <c r="I60" i="1"/>
  <c r="J60" i="1"/>
  <c r="F360" i="1"/>
  <c r="G360" i="1"/>
  <c r="I360" i="1"/>
  <c r="J360" i="1"/>
  <c r="F268" i="1"/>
  <c r="G268" i="1"/>
  <c r="I268" i="1"/>
  <c r="J268" i="1"/>
  <c r="F251" i="1"/>
  <c r="G251" i="1"/>
  <c r="I251" i="1"/>
  <c r="J251" i="1"/>
  <c r="F61" i="1"/>
  <c r="G61" i="1"/>
  <c r="I61" i="1"/>
  <c r="J61" i="1"/>
  <c r="F269" i="1"/>
  <c r="G269" i="1"/>
  <c r="I269" i="1"/>
  <c r="J269" i="1"/>
  <c r="J243" i="1"/>
  <c r="I243" i="1"/>
  <c r="G243" i="1"/>
  <c r="F243" i="1"/>
  <c r="F385" i="1"/>
  <c r="G385" i="1"/>
  <c r="H385" i="1"/>
  <c r="I385" i="1"/>
  <c r="J385" i="1"/>
  <c r="F408" i="1"/>
  <c r="G408" i="1"/>
  <c r="H408" i="1"/>
  <c r="I408" i="1"/>
  <c r="J408" i="1"/>
  <c r="F234" i="1"/>
  <c r="G234" i="1"/>
  <c r="H234" i="1"/>
  <c r="I234" i="1"/>
  <c r="J234" i="1"/>
  <c r="F135" i="1"/>
  <c r="G135" i="1"/>
  <c r="H135" i="1"/>
  <c r="I135" i="1"/>
  <c r="J135" i="1"/>
  <c r="F401" i="1"/>
  <c r="G401" i="1"/>
  <c r="H401" i="1"/>
  <c r="I401" i="1"/>
  <c r="J401" i="1"/>
  <c r="F262" i="1"/>
  <c r="G262" i="1"/>
  <c r="H262" i="1"/>
  <c r="I262" i="1"/>
  <c r="J262" i="1"/>
  <c r="F358" i="1"/>
  <c r="G358" i="1"/>
  <c r="H358" i="1"/>
  <c r="I358" i="1"/>
  <c r="J358" i="1"/>
  <c r="F235" i="1"/>
  <c r="G235" i="1"/>
  <c r="H235" i="1"/>
  <c r="I235" i="1"/>
  <c r="J235" i="1"/>
  <c r="F236" i="1"/>
  <c r="G236" i="1"/>
  <c r="H236" i="1"/>
  <c r="I236" i="1"/>
  <c r="J236" i="1"/>
  <c r="F136" i="1"/>
  <c r="G136" i="1"/>
  <c r="H136" i="1"/>
  <c r="I136" i="1"/>
  <c r="J136" i="1"/>
  <c r="F333" i="1"/>
  <c r="G333" i="1"/>
  <c r="H333" i="1"/>
  <c r="I333" i="1"/>
  <c r="J333" i="1"/>
  <c r="F237" i="1"/>
  <c r="G237" i="1"/>
  <c r="H237" i="1"/>
  <c r="I237" i="1"/>
  <c r="J237" i="1"/>
  <c r="F56" i="1"/>
  <c r="G56" i="1"/>
  <c r="H56" i="1"/>
  <c r="I56" i="1"/>
  <c r="J56" i="1"/>
  <c r="F137" i="1"/>
  <c r="G137" i="1"/>
  <c r="H137" i="1"/>
  <c r="I137" i="1"/>
  <c r="J137" i="1"/>
  <c r="F138" i="1"/>
  <c r="G138" i="1"/>
  <c r="H138" i="1"/>
  <c r="I138" i="1"/>
  <c r="J138" i="1"/>
  <c r="F57" i="1"/>
  <c r="G57" i="1"/>
  <c r="H57" i="1"/>
  <c r="I57" i="1"/>
  <c r="J57" i="1"/>
  <c r="F139" i="1"/>
  <c r="G139" i="1"/>
  <c r="H139" i="1"/>
  <c r="I139" i="1"/>
  <c r="J139" i="1"/>
  <c r="F361" i="1"/>
  <c r="G361" i="1"/>
  <c r="H361" i="1"/>
  <c r="I361" i="1"/>
  <c r="J361" i="1"/>
  <c r="F334" i="1"/>
  <c r="G334" i="1"/>
  <c r="H334" i="1"/>
  <c r="I334" i="1"/>
  <c r="J334" i="1"/>
  <c r="F75" i="1"/>
  <c r="G75" i="1"/>
  <c r="H75" i="1"/>
  <c r="I75" i="1"/>
  <c r="J75" i="1"/>
  <c r="F140" i="1"/>
  <c r="G140" i="1"/>
  <c r="H140" i="1"/>
  <c r="I140" i="1"/>
  <c r="J140" i="1"/>
  <c r="F263" i="1"/>
  <c r="G263" i="1"/>
  <c r="H263" i="1"/>
  <c r="I263" i="1"/>
  <c r="J263" i="1"/>
  <c r="F264" i="1"/>
  <c r="G264" i="1"/>
  <c r="H264" i="1"/>
  <c r="I264" i="1"/>
  <c r="J264" i="1"/>
  <c r="F265" i="1"/>
  <c r="G265" i="1"/>
  <c r="H265" i="1"/>
  <c r="I265" i="1"/>
  <c r="J265" i="1"/>
  <c r="F386" i="1"/>
  <c r="G386" i="1"/>
  <c r="H386" i="1"/>
  <c r="I386" i="1"/>
  <c r="J386" i="1"/>
  <c r="F238" i="1"/>
  <c r="G238" i="1"/>
  <c r="H238" i="1"/>
  <c r="I238" i="1"/>
  <c r="J238" i="1"/>
  <c r="F141" i="1"/>
  <c r="G141" i="1"/>
  <c r="H141" i="1"/>
  <c r="I141" i="1"/>
  <c r="J141" i="1"/>
  <c r="F239" i="1"/>
  <c r="G239" i="1"/>
  <c r="H239" i="1"/>
  <c r="I239" i="1"/>
  <c r="J239" i="1"/>
  <c r="F297" i="1"/>
  <c r="G297" i="1"/>
  <c r="H297" i="1"/>
  <c r="I297" i="1"/>
  <c r="J297" i="1"/>
  <c r="F142" i="1"/>
  <c r="G142" i="1"/>
  <c r="H142" i="1"/>
  <c r="I142" i="1"/>
  <c r="J142" i="1"/>
  <c r="F143" i="1"/>
  <c r="G143" i="1"/>
  <c r="H143" i="1"/>
  <c r="I143" i="1"/>
  <c r="J143" i="1"/>
  <c r="F144" i="1"/>
  <c r="G144" i="1"/>
  <c r="H144" i="1"/>
  <c r="I144" i="1"/>
  <c r="J144" i="1"/>
  <c r="F145" i="1"/>
  <c r="G145" i="1"/>
  <c r="H145" i="1"/>
  <c r="I145" i="1"/>
  <c r="J145" i="1"/>
  <c r="F240" i="1"/>
  <c r="G240" i="1"/>
  <c r="H240" i="1"/>
  <c r="I240" i="1"/>
  <c r="J240" i="1"/>
  <c r="F58" i="1"/>
  <c r="G58" i="1"/>
  <c r="H58" i="1"/>
  <c r="I58" i="1"/>
  <c r="J58" i="1"/>
  <c r="F241" i="1"/>
  <c r="G241" i="1"/>
  <c r="H241" i="1"/>
  <c r="I241" i="1"/>
  <c r="J241" i="1"/>
  <c r="F173" i="1"/>
  <c r="G173" i="1"/>
  <c r="H173" i="1"/>
  <c r="I173" i="1"/>
  <c r="J173" i="1"/>
  <c r="F266" i="1"/>
  <c r="G266" i="1"/>
  <c r="H266" i="1"/>
  <c r="I266" i="1"/>
  <c r="J266" i="1"/>
  <c r="F146" i="1"/>
  <c r="G146" i="1"/>
  <c r="H146" i="1"/>
  <c r="I146" i="1"/>
  <c r="J146" i="1"/>
  <c r="F242" i="1"/>
  <c r="G242" i="1"/>
  <c r="H242" i="1"/>
  <c r="I242" i="1"/>
  <c r="J242" i="1"/>
  <c r="F187" i="1"/>
  <c r="G187" i="1"/>
  <c r="H187" i="1"/>
  <c r="I187" i="1"/>
  <c r="J187" i="1"/>
  <c r="F55" i="1"/>
  <c r="G55" i="1"/>
  <c r="H55" i="1"/>
  <c r="I55" i="1"/>
  <c r="J55" i="1"/>
  <c r="J233" i="1"/>
  <c r="I233" i="1"/>
  <c r="H233" i="1"/>
  <c r="G233" i="1"/>
  <c r="F233" i="1"/>
  <c r="J332" i="1"/>
  <c r="I332" i="1"/>
  <c r="H332" i="1"/>
  <c r="G332" i="1"/>
  <c r="F332" i="1"/>
  <c r="J331" i="1"/>
  <c r="I331" i="1"/>
  <c r="H331" i="1"/>
  <c r="G331" i="1"/>
  <c r="F331" i="1"/>
  <c r="J232" i="1"/>
  <c r="I232" i="1"/>
  <c r="H232" i="1"/>
  <c r="G232" i="1"/>
  <c r="F232" i="1"/>
  <c r="J330" i="1"/>
  <c r="I330" i="1"/>
  <c r="H330" i="1"/>
  <c r="G330" i="1"/>
  <c r="F330" i="1"/>
  <c r="J261" i="1"/>
  <c r="I261" i="1"/>
  <c r="H261" i="1"/>
  <c r="G261" i="1"/>
  <c r="F261" i="1"/>
  <c r="J231" i="1"/>
  <c r="I231" i="1"/>
  <c r="H231" i="1"/>
  <c r="G231" i="1"/>
  <c r="F231" i="1"/>
  <c r="J230" i="1"/>
  <c r="I230" i="1"/>
  <c r="H230" i="1"/>
  <c r="G230" i="1"/>
  <c r="F230" i="1"/>
  <c r="J357" i="1"/>
  <c r="I357" i="1"/>
  <c r="H357" i="1"/>
  <c r="G357" i="1"/>
  <c r="F357" i="1"/>
  <c r="J229" i="1"/>
  <c r="I229" i="1"/>
  <c r="H229" i="1"/>
  <c r="G229" i="1"/>
  <c r="F229" i="1"/>
  <c r="J329" i="1"/>
  <c r="I329" i="1"/>
  <c r="H329" i="1"/>
  <c r="G329" i="1"/>
  <c r="F329" i="1"/>
  <c r="J328" i="1"/>
  <c r="I328" i="1"/>
  <c r="H328" i="1"/>
  <c r="G328" i="1"/>
  <c r="F328" i="1"/>
  <c r="J384" i="1"/>
  <c r="I384" i="1"/>
  <c r="H384" i="1"/>
  <c r="G384" i="1"/>
  <c r="F384" i="1"/>
  <c r="J228" i="1"/>
  <c r="I228" i="1"/>
  <c r="H228" i="1"/>
  <c r="G228" i="1"/>
  <c r="F228" i="1"/>
  <c r="J327" i="1"/>
  <c r="I327" i="1"/>
  <c r="H327" i="1"/>
  <c r="G327" i="1"/>
  <c r="F327" i="1"/>
  <c r="J54" i="1"/>
  <c r="I54" i="1"/>
  <c r="H54" i="1"/>
  <c r="G54" i="1"/>
  <c r="F54" i="1"/>
  <c r="J134" i="1"/>
  <c r="I134" i="1"/>
  <c r="H134" i="1"/>
  <c r="G134" i="1"/>
  <c r="F134" i="1"/>
  <c r="J296" i="1"/>
  <c r="I296" i="1"/>
  <c r="H296" i="1"/>
  <c r="G296" i="1"/>
  <c r="F296" i="1"/>
  <c r="J227" i="1"/>
  <c r="I227" i="1"/>
  <c r="H227" i="1"/>
  <c r="G227" i="1"/>
  <c r="F227" i="1"/>
  <c r="J226" i="1"/>
  <c r="I226" i="1"/>
  <c r="H226" i="1"/>
  <c r="G226" i="1"/>
  <c r="F226" i="1"/>
  <c r="J225" i="1"/>
  <c r="I225" i="1"/>
  <c r="H225" i="1"/>
  <c r="G225" i="1"/>
  <c r="F225" i="1"/>
  <c r="J224" i="1"/>
  <c r="I224" i="1"/>
  <c r="H224" i="1"/>
  <c r="G224" i="1"/>
  <c r="F224" i="1"/>
  <c r="J223" i="1"/>
  <c r="I223" i="1"/>
  <c r="H223" i="1"/>
  <c r="G223" i="1"/>
  <c r="F223" i="1"/>
  <c r="J222" i="1"/>
  <c r="I222" i="1"/>
  <c r="H222" i="1"/>
  <c r="G222" i="1"/>
  <c r="F222" i="1"/>
  <c r="J400" i="1"/>
  <c r="I400" i="1"/>
  <c r="H400" i="1"/>
  <c r="G400" i="1"/>
  <c r="F400" i="1"/>
  <c r="J53" i="1"/>
  <c r="I53" i="1"/>
  <c r="H53" i="1"/>
  <c r="G53" i="1"/>
  <c r="F53" i="1"/>
  <c r="J260" i="1"/>
  <c r="I260" i="1"/>
  <c r="H260" i="1"/>
  <c r="G260" i="1"/>
  <c r="F260" i="1"/>
  <c r="J133" i="1"/>
  <c r="I133" i="1"/>
  <c r="H133" i="1"/>
  <c r="G133" i="1"/>
  <c r="F133" i="1"/>
  <c r="J356" i="1"/>
  <c r="I356" i="1"/>
  <c r="H356" i="1"/>
  <c r="G356" i="1"/>
  <c r="F356" i="1"/>
  <c r="J132" i="1"/>
  <c r="I132" i="1"/>
  <c r="H132" i="1"/>
  <c r="G132" i="1"/>
  <c r="F132" i="1"/>
  <c r="J355" i="1"/>
  <c r="I355" i="1"/>
  <c r="H355" i="1"/>
  <c r="G355" i="1"/>
  <c r="F355" i="1"/>
  <c r="J74" i="1"/>
  <c r="I74" i="1"/>
  <c r="H74" i="1"/>
  <c r="G74" i="1"/>
  <c r="F74" i="1"/>
  <c r="J354" i="1"/>
  <c r="I354" i="1"/>
  <c r="H354" i="1"/>
  <c r="G354" i="1"/>
  <c r="F354" i="1"/>
  <c r="J221" i="1"/>
  <c r="I221" i="1"/>
  <c r="H221" i="1"/>
  <c r="G221" i="1"/>
  <c r="F221" i="1"/>
  <c r="J131" i="1"/>
  <c r="I131" i="1"/>
  <c r="H131" i="1"/>
  <c r="G131" i="1"/>
  <c r="F131" i="1"/>
  <c r="J73" i="1"/>
  <c r="I73" i="1"/>
  <c r="H73" i="1"/>
  <c r="G73" i="1"/>
  <c r="F73" i="1"/>
  <c r="J220" i="1"/>
  <c r="I220" i="1"/>
  <c r="H220" i="1"/>
  <c r="G220" i="1"/>
  <c r="F220" i="1"/>
  <c r="J326" i="1"/>
  <c r="I326" i="1"/>
  <c r="H326" i="1"/>
  <c r="G326" i="1"/>
  <c r="F326" i="1"/>
  <c r="J219" i="1"/>
  <c r="I219" i="1"/>
  <c r="H219" i="1"/>
  <c r="G219" i="1"/>
  <c r="F219" i="1"/>
  <c r="J295" i="1"/>
  <c r="I295" i="1"/>
  <c r="H295" i="1"/>
  <c r="G295" i="1"/>
  <c r="F295" i="1"/>
  <c r="J218" i="1"/>
  <c r="I218" i="1"/>
  <c r="H218" i="1"/>
  <c r="G218" i="1"/>
  <c r="F218" i="1"/>
  <c r="J72" i="1"/>
  <c r="I72" i="1"/>
  <c r="H72" i="1"/>
  <c r="G72" i="1"/>
  <c r="F72" i="1"/>
  <c r="J353" i="1"/>
  <c r="I353" i="1"/>
  <c r="H353" i="1"/>
  <c r="G353" i="1"/>
  <c r="F353" i="1"/>
  <c r="J71" i="1"/>
  <c r="I71" i="1"/>
  <c r="H71" i="1"/>
  <c r="G71" i="1"/>
  <c r="F71" i="1"/>
  <c r="J325" i="1"/>
  <c r="I325" i="1"/>
  <c r="H325" i="1"/>
  <c r="G325" i="1"/>
  <c r="F325" i="1"/>
  <c r="J324" i="1"/>
  <c r="I324" i="1"/>
  <c r="H324" i="1"/>
  <c r="G324" i="1"/>
  <c r="F324" i="1"/>
  <c r="M8" i="3"/>
  <c r="M9" i="3"/>
  <c r="M10" i="3"/>
  <c r="M11" i="3"/>
  <c r="M12" i="3"/>
  <c r="M13" i="3"/>
  <c r="M14" i="3"/>
  <c r="M15" i="3"/>
  <c r="M16" i="3"/>
  <c r="M17" i="3"/>
  <c r="M18" i="3"/>
  <c r="M19" i="3"/>
  <c r="M20" i="3"/>
  <c r="M21" i="3"/>
  <c r="M22" i="3"/>
  <c r="M23" i="3"/>
  <c r="M24" i="3"/>
  <c r="M25" i="3"/>
  <c r="M26" i="3"/>
  <c r="M27" i="3"/>
  <c r="M7" i="3"/>
  <c r="D133" i="1" l="1"/>
  <c r="D354" i="1"/>
  <c r="D218" i="1"/>
  <c r="D150" i="1"/>
  <c r="E74" i="1"/>
  <c r="E53" i="1"/>
  <c r="D391" i="1"/>
  <c r="D249" i="1"/>
  <c r="E71" i="1"/>
  <c r="E133" i="1"/>
  <c r="E223" i="1"/>
  <c r="D238" i="1"/>
  <c r="E219" i="1"/>
  <c r="D134" i="1"/>
  <c r="D266" i="1"/>
  <c r="E157" i="1"/>
  <c r="E353" i="1"/>
  <c r="E131" i="1"/>
  <c r="E260" i="1"/>
  <c r="E357" i="1"/>
  <c r="D331" i="1"/>
  <c r="D163" i="1"/>
  <c r="D394" i="1"/>
  <c r="D157" i="1"/>
  <c r="D303" i="1"/>
  <c r="E222" i="1"/>
  <c r="D53" i="1"/>
  <c r="E225" i="1"/>
  <c r="E220" i="1"/>
  <c r="E261" i="1"/>
  <c r="D309" i="1"/>
  <c r="E75" i="1"/>
  <c r="E138" i="1"/>
  <c r="E54" i="1"/>
  <c r="D161" i="1"/>
  <c r="E168" i="1"/>
  <c r="E227" i="1"/>
  <c r="E229" i="1"/>
  <c r="E228" i="1"/>
  <c r="E73" i="1"/>
  <c r="E354" i="1"/>
  <c r="D330" i="1"/>
  <c r="E332" i="1"/>
  <c r="D139" i="1"/>
  <c r="D65" i="1"/>
  <c r="D230" i="1"/>
  <c r="D327" i="1"/>
  <c r="D229" i="1"/>
  <c r="E231" i="1"/>
  <c r="D265" i="1"/>
  <c r="D62" i="1"/>
  <c r="E188" i="1"/>
  <c r="D225" i="1"/>
  <c r="E297" i="1"/>
  <c r="D131" i="1"/>
  <c r="E400" i="1"/>
  <c r="E328" i="1"/>
  <c r="D385" i="1"/>
  <c r="D388" i="1"/>
  <c r="E134" i="1"/>
  <c r="D77" i="1"/>
  <c r="D132" i="1"/>
  <c r="D389" i="1"/>
  <c r="E295" i="1"/>
  <c r="D220" i="1"/>
  <c r="D145" i="1"/>
  <c r="D305" i="1"/>
  <c r="D74" i="1"/>
  <c r="D219" i="1"/>
  <c r="E245" i="1"/>
  <c r="D67" i="1"/>
  <c r="E68" i="1"/>
  <c r="D72" i="1"/>
  <c r="D222" i="1"/>
  <c r="E331" i="1"/>
  <c r="E359" i="1"/>
  <c r="D256" i="1"/>
  <c r="D255" i="1"/>
  <c r="E355" i="1"/>
  <c r="D248" i="1"/>
  <c r="E252" i="1"/>
  <c r="E391" i="1"/>
  <c r="D304" i="1"/>
  <c r="E165" i="1"/>
  <c r="D324" i="1"/>
  <c r="E218" i="1"/>
  <c r="E224" i="1"/>
  <c r="E145" i="1"/>
  <c r="E265" i="1"/>
  <c r="E135" i="1"/>
  <c r="E269" i="1"/>
  <c r="D250" i="1"/>
  <c r="D252" i="1"/>
  <c r="D307" i="1"/>
  <c r="E389" i="1"/>
  <c r="E388" i="1"/>
  <c r="D171" i="1"/>
  <c r="D168" i="1"/>
  <c r="E78" i="1"/>
  <c r="E56" i="1"/>
  <c r="D268" i="1"/>
  <c r="E250" i="1"/>
  <c r="D387" i="1"/>
  <c r="D152" i="1"/>
  <c r="D154" i="1"/>
  <c r="D167" i="1"/>
  <c r="D165" i="1"/>
  <c r="D227" i="1"/>
  <c r="E139" i="1"/>
  <c r="D262" i="1"/>
  <c r="D176" i="1"/>
  <c r="D189" i="1"/>
  <c r="D164" i="1"/>
  <c r="D78" i="1"/>
  <c r="E263" i="1"/>
  <c r="D55" i="1"/>
  <c r="E132" i="1"/>
  <c r="E232" i="1"/>
  <c r="D138" i="1"/>
  <c r="E235" i="1"/>
  <c r="E385" i="1"/>
  <c r="D59" i="1"/>
  <c r="D247" i="1"/>
  <c r="D63" i="1"/>
  <c r="D159" i="1"/>
  <c r="E170" i="1"/>
  <c r="E143" i="1"/>
  <c r="D269" i="1"/>
  <c r="E384" i="1"/>
  <c r="D58" i="1"/>
  <c r="E230" i="1"/>
  <c r="E221" i="1"/>
  <c r="D173" i="1"/>
  <c r="D334" i="1"/>
  <c r="D235" i="1"/>
  <c r="E247" i="1"/>
  <c r="D267" i="1"/>
  <c r="D147" i="1"/>
  <c r="E160" i="1"/>
  <c r="D390" i="1"/>
  <c r="D302" i="1"/>
  <c r="E166" i="1"/>
  <c r="D223" i="1"/>
  <c r="E327" i="1"/>
  <c r="D328" i="1"/>
  <c r="E136" i="1"/>
  <c r="D360" i="1"/>
  <c r="E147" i="1"/>
  <c r="E176" i="1"/>
  <c r="D151" i="1"/>
  <c r="D155" i="1"/>
  <c r="E153" i="1"/>
  <c r="D170" i="1"/>
  <c r="E163" i="1"/>
  <c r="E238" i="1"/>
  <c r="E325" i="1"/>
  <c r="D400" i="1"/>
  <c r="D142" i="1"/>
  <c r="E140" i="1"/>
  <c r="D136" i="1"/>
  <c r="D234" i="1"/>
  <c r="D61" i="1"/>
  <c r="E360" i="1"/>
  <c r="D306" i="1"/>
  <c r="D66" i="1"/>
  <c r="D308" i="1"/>
  <c r="D166" i="1"/>
  <c r="D54" i="1"/>
  <c r="D240" i="1"/>
  <c r="E144" i="1"/>
  <c r="E386" i="1"/>
  <c r="D264" i="1"/>
  <c r="D148" i="1"/>
  <c r="D298" i="1"/>
  <c r="D299" i="1"/>
  <c r="D162" i="1"/>
  <c r="E172" i="1"/>
  <c r="D393" i="1"/>
  <c r="D228" i="1"/>
  <c r="E72" i="1"/>
  <c r="D401" i="1"/>
  <c r="D295" i="1"/>
  <c r="E296" i="1"/>
  <c r="E148" i="1"/>
  <c r="D246" i="1"/>
  <c r="D71" i="1"/>
  <c r="E330" i="1"/>
  <c r="D141" i="1"/>
  <c r="D361" i="1"/>
  <c r="D57" i="1"/>
  <c r="E137" i="1"/>
  <c r="E358" i="1"/>
  <c r="D251" i="1"/>
  <c r="D300" i="1"/>
  <c r="D64" i="1"/>
  <c r="E158" i="1"/>
  <c r="D156" i="1"/>
  <c r="D172" i="1"/>
  <c r="E191" i="1"/>
  <c r="E356" i="1"/>
  <c r="D241" i="1"/>
  <c r="D358" i="1"/>
  <c r="E392" i="1"/>
  <c r="E310" i="1"/>
  <c r="D169" i="1"/>
  <c r="D68" i="1"/>
  <c r="E255" i="1"/>
  <c r="E326" i="1"/>
  <c r="D231" i="1"/>
  <c r="E251" i="1"/>
  <c r="E226" i="1"/>
  <c r="D357" i="1"/>
  <c r="D236" i="1"/>
  <c r="D408" i="1"/>
  <c r="D60" i="1"/>
  <c r="D359" i="1"/>
  <c r="D301" i="1"/>
  <c r="D392" i="1"/>
  <c r="E303" i="1"/>
  <c r="D395" i="1"/>
  <c r="D191" i="1"/>
  <c r="E329" i="1"/>
  <c r="D245" i="1"/>
  <c r="E171" i="1"/>
  <c r="E169" i="1"/>
  <c r="E308" i="1"/>
  <c r="E167" i="1"/>
  <c r="E395" i="1"/>
  <c r="E394" i="1"/>
  <c r="E164" i="1"/>
  <c r="E256" i="1"/>
  <c r="E393" i="1"/>
  <c r="E77" i="1"/>
  <c r="E162" i="1"/>
  <c r="D158" i="1"/>
  <c r="E156" i="1"/>
  <c r="D310" i="1"/>
  <c r="E306" i="1"/>
  <c r="E309" i="1"/>
  <c r="E67" i="1"/>
  <c r="E66" i="1"/>
  <c r="D188" i="1"/>
  <c r="E155" i="1"/>
  <c r="D160" i="1"/>
  <c r="D153" i="1"/>
  <c r="E159" i="1"/>
  <c r="E302" i="1"/>
  <c r="E189" i="1"/>
  <c r="E390" i="1"/>
  <c r="E307" i="1"/>
  <c r="E154" i="1"/>
  <c r="E304" i="1"/>
  <c r="E161" i="1"/>
  <c r="E305" i="1"/>
  <c r="E65" i="1"/>
  <c r="E64" i="1"/>
  <c r="E152" i="1"/>
  <c r="E63" i="1"/>
  <c r="E301" i="1"/>
  <c r="E300" i="1"/>
  <c r="E151" i="1"/>
  <c r="E62" i="1"/>
  <c r="E299" i="1"/>
  <c r="E150" i="1"/>
  <c r="E298" i="1"/>
  <c r="E387" i="1"/>
  <c r="E149" i="1"/>
  <c r="D149" i="1"/>
  <c r="E61" i="1"/>
  <c r="E268" i="1"/>
  <c r="E60" i="1"/>
  <c r="E249" i="1"/>
  <c r="E59" i="1"/>
  <c r="E248" i="1"/>
  <c r="E246" i="1"/>
  <c r="E267" i="1"/>
  <c r="E243" i="1"/>
  <c r="D243" i="1"/>
  <c r="D135" i="1"/>
  <c r="D143" i="1"/>
  <c r="D56" i="1"/>
  <c r="D75" i="1"/>
  <c r="E240" i="1"/>
  <c r="E361" i="1"/>
  <c r="E408" i="1"/>
  <c r="E241" i="1"/>
  <c r="D297" i="1"/>
  <c r="E236" i="1"/>
  <c r="E262" i="1"/>
  <c r="D386" i="1"/>
  <c r="E57" i="1"/>
  <c r="D144" i="1"/>
  <c r="E266" i="1"/>
  <c r="D263" i="1"/>
  <c r="E141" i="1"/>
  <c r="E264" i="1"/>
  <c r="E142" i="1"/>
  <c r="D137" i="1"/>
  <c r="D140" i="1"/>
  <c r="E173" i="1"/>
  <c r="E401" i="1"/>
  <c r="E58" i="1"/>
  <c r="E334" i="1"/>
  <c r="E234" i="1"/>
  <c r="E55" i="1"/>
  <c r="D355" i="1"/>
  <c r="D261" i="1"/>
  <c r="D356" i="1"/>
  <c r="D224" i="1"/>
  <c r="D326" i="1"/>
  <c r="D325" i="1"/>
  <c r="D384" i="1"/>
  <c r="D73" i="1"/>
  <c r="D226" i="1"/>
  <c r="D232" i="1"/>
  <c r="D353" i="1"/>
  <c r="D260" i="1"/>
  <c r="D329" i="1"/>
  <c r="D221" i="1"/>
  <c r="D296" i="1"/>
  <c r="D332" i="1"/>
  <c r="E324" i="1"/>
  <c r="F192" i="1"/>
  <c r="G192" i="1"/>
  <c r="H192" i="1"/>
  <c r="I192" i="1"/>
  <c r="J192" i="1"/>
  <c r="F79" i="1"/>
  <c r="G79" i="1"/>
  <c r="H79" i="1"/>
  <c r="I79" i="1"/>
  <c r="J79" i="1"/>
  <c r="F12" i="1"/>
  <c r="G12" i="1"/>
  <c r="H12" i="1"/>
  <c r="I12" i="1"/>
  <c r="J12" i="1"/>
  <c r="F311" i="1"/>
  <c r="G311" i="1"/>
  <c r="H311" i="1"/>
  <c r="I311" i="1"/>
  <c r="J311" i="1"/>
  <c r="F273" i="1"/>
  <c r="G273" i="1"/>
  <c r="H273" i="1"/>
  <c r="I273" i="1"/>
  <c r="J273" i="1"/>
  <c r="F2" i="1"/>
  <c r="G2" i="1"/>
  <c r="H2" i="1"/>
  <c r="I2" i="1"/>
  <c r="J2" i="1"/>
  <c r="F335" i="1"/>
  <c r="G335" i="1"/>
  <c r="H335" i="1"/>
  <c r="I335" i="1"/>
  <c r="J335" i="1"/>
  <c r="F193" i="1"/>
  <c r="G193" i="1"/>
  <c r="H193" i="1"/>
  <c r="I193" i="1"/>
  <c r="J193" i="1"/>
  <c r="F194" i="1"/>
  <c r="G194" i="1"/>
  <c r="H194" i="1"/>
  <c r="I194" i="1"/>
  <c r="J194" i="1"/>
  <c r="F312" i="1"/>
  <c r="G312" i="1"/>
  <c r="H312" i="1"/>
  <c r="I312" i="1"/>
  <c r="J312" i="1"/>
  <c r="F313" i="1"/>
  <c r="G313" i="1"/>
  <c r="H313" i="1"/>
  <c r="I313" i="1"/>
  <c r="J313" i="1"/>
  <c r="F3" i="1"/>
  <c r="G3" i="1"/>
  <c r="H3" i="1"/>
  <c r="I3" i="1"/>
  <c r="J3" i="1"/>
  <c r="F336" i="1"/>
  <c r="G336" i="1"/>
  <c r="H336" i="1"/>
  <c r="I336" i="1"/>
  <c r="J336" i="1"/>
  <c r="F257" i="1"/>
  <c r="G257" i="1"/>
  <c r="H257" i="1"/>
  <c r="I257" i="1"/>
  <c r="J257" i="1"/>
  <c r="F80" i="1"/>
  <c r="G80" i="1"/>
  <c r="H80" i="1"/>
  <c r="I80" i="1"/>
  <c r="J80" i="1"/>
  <c r="F13" i="1"/>
  <c r="G13" i="1"/>
  <c r="H13" i="1"/>
  <c r="I13" i="1"/>
  <c r="J13" i="1"/>
  <c r="F195" i="1"/>
  <c r="G195" i="1"/>
  <c r="H195" i="1"/>
  <c r="I195" i="1"/>
  <c r="J195" i="1"/>
  <c r="F314" i="1"/>
  <c r="G314" i="1"/>
  <c r="H314" i="1"/>
  <c r="I314" i="1"/>
  <c r="J314" i="1"/>
  <c r="F196" i="1"/>
  <c r="G196" i="1"/>
  <c r="H196" i="1"/>
  <c r="I196" i="1"/>
  <c r="J196" i="1"/>
  <c r="F315" i="1"/>
  <c r="G315" i="1"/>
  <c r="H315" i="1"/>
  <c r="I315" i="1"/>
  <c r="J315" i="1"/>
  <c r="F14" i="1"/>
  <c r="G14" i="1"/>
  <c r="H14" i="1"/>
  <c r="I14" i="1"/>
  <c r="J14" i="1"/>
  <c r="F274" i="1"/>
  <c r="G274" i="1"/>
  <c r="H274" i="1"/>
  <c r="I274" i="1"/>
  <c r="J274" i="1"/>
  <c r="F15" i="1"/>
  <c r="G15" i="1"/>
  <c r="H15" i="1"/>
  <c r="I15" i="1"/>
  <c r="J15" i="1"/>
  <c r="F16" i="1"/>
  <c r="G16" i="1"/>
  <c r="H16" i="1"/>
  <c r="I16" i="1"/>
  <c r="J16" i="1"/>
  <c r="F81" i="1"/>
  <c r="G81" i="1"/>
  <c r="H81" i="1"/>
  <c r="I81" i="1"/>
  <c r="J81" i="1"/>
  <c r="F82" i="1"/>
  <c r="G82" i="1"/>
  <c r="H82" i="1"/>
  <c r="I82" i="1"/>
  <c r="J82" i="1"/>
  <c r="F253" i="1"/>
  <c r="G253" i="1"/>
  <c r="H253" i="1"/>
  <c r="I253" i="1"/>
  <c r="J253" i="1"/>
  <c r="F4" i="1"/>
  <c r="G4" i="1"/>
  <c r="H4" i="1"/>
  <c r="I4" i="1"/>
  <c r="J4" i="1"/>
  <c r="F316" i="1"/>
  <c r="G316" i="1"/>
  <c r="H316" i="1"/>
  <c r="I316" i="1"/>
  <c r="J316" i="1"/>
  <c r="F83" i="1"/>
  <c r="G83" i="1"/>
  <c r="H83" i="1"/>
  <c r="I83" i="1"/>
  <c r="J83" i="1"/>
  <c r="F5" i="1"/>
  <c r="G5" i="1"/>
  <c r="H5" i="1"/>
  <c r="I5" i="1"/>
  <c r="J5" i="1"/>
  <c r="F317" i="1"/>
  <c r="G317" i="1"/>
  <c r="H317" i="1"/>
  <c r="I317" i="1"/>
  <c r="J317" i="1"/>
  <c r="F84" i="1"/>
  <c r="G84" i="1"/>
  <c r="H84" i="1"/>
  <c r="I84" i="1"/>
  <c r="J84" i="1"/>
  <c r="F275" i="1"/>
  <c r="G275" i="1"/>
  <c r="H275" i="1"/>
  <c r="I275" i="1"/>
  <c r="J275" i="1"/>
  <c r="F337" i="1"/>
  <c r="G337" i="1"/>
  <c r="H337" i="1"/>
  <c r="I337" i="1"/>
  <c r="J337" i="1"/>
  <c r="F403" i="1"/>
  <c r="G403" i="1"/>
  <c r="H403" i="1"/>
  <c r="I403" i="1"/>
  <c r="J403" i="1"/>
  <c r="F85" i="1"/>
  <c r="G85" i="1"/>
  <c r="H85" i="1"/>
  <c r="I85" i="1"/>
  <c r="J85" i="1"/>
  <c r="F6" i="1"/>
  <c r="G6" i="1"/>
  <c r="H6" i="1"/>
  <c r="I6" i="1"/>
  <c r="J6" i="1"/>
  <c r="F270" i="1"/>
  <c r="G270" i="1"/>
  <c r="H270" i="1"/>
  <c r="I270" i="1"/>
  <c r="J270" i="1"/>
  <c r="F271" i="1"/>
  <c r="G271" i="1"/>
  <c r="H271" i="1"/>
  <c r="I271" i="1"/>
  <c r="J271" i="1"/>
  <c r="F318" i="1"/>
  <c r="G318" i="1"/>
  <c r="H318" i="1"/>
  <c r="I318" i="1"/>
  <c r="J318" i="1"/>
  <c r="F17" i="1"/>
  <c r="G17" i="1"/>
  <c r="H17" i="1"/>
  <c r="I17" i="1"/>
  <c r="J17" i="1"/>
  <c r="F18" i="1"/>
  <c r="G18" i="1"/>
  <c r="H18" i="1"/>
  <c r="I18" i="1"/>
  <c r="J18" i="1"/>
  <c r="F404" i="1"/>
  <c r="G404" i="1"/>
  <c r="H404" i="1"/>
  <c r="I404" i="1"/>
  <c r="J404" i="1"/>
  <c r="F197" i="1"/>
  <c r="G197" i="1"/>
  <c r="H197" i="1"/>
  <c r="I197" i="1"/>
  <c r="J197" i="1"/>
  <c r="F198" i="1"/>
  <c r="G198" i="1"/>
  <c r="H198" i="1"/>
  <c r="I198" i="1"/>
  <c r="J198" i="1"/>
  <c r="F199" i="1"/>
  <c r="G199" i="1"/>
  <c r="H199" i="1"/>
  <c r="I199" i="1"/>
  <c r="J199" i="1"/>
  <c r="F276" i="1"/>
  <c r="G276" i="1"/>
  <c r="H276" i="1"/>
  <c r="I276" i="1"/>
  <c r="J276" i="1"/>
  <c r="F86" i="1"/>
  <c r="G86" i="1"/>
  <c r="H86" i="1"/>
  <c r="I86" i="1"/>
  <c r="J86" i="1"/>
  <c r="F87" i="1"/>
  <c r="G87" i="1"/>
  <c r="H87" i="1"/>
  <c r="I87" i="1"/>
  <c r="J87" i="1"/>
  <c r="F319" i="1"/>
  <c r="G319" i="1"/>
  <c r="H319" i="1"/>
  <c r="I319" i="1"/>
  <c r="J319" i="1"/>
  <c r="F7" i="1"/>
  <c r="G7" i="1"/>
  <c r="H7" i="1"/>
  <c r="I7" i="1"/>
  <c r="J7" i="1"/>
  <c r="F396" i="1"/>
  <c r="G396" i="1"/>
  <c r="H396" i="1"/>
  <c r="I396" i="1"/>
  <c r="J396" i="1"/>
  <c r="F200" i="1"/>
  <c r="G200" i="1"/>
  <c r="H200" i="1"/>
  <c r="I200" i="1"/>
  <c r="J200" i="1"/>
  <c r="F201" i="1"/>
  <c r="G201" i="1"/>
  <c r="H201" i="1"/>
  <c r="I201" i="1"/>
  <c r="J201" i="1"/>
  <c r="F277" i="1"/>
  <c r="G277" i="1"/>
  <c r="H277" i="1"/>
  <c r="I277" i="1"/>
  <c r="J277" i="1"/>
  <c r="F178" i="1"/>
  <c r="G178" i="1"/>
  <c r="H178" i="1"/>
  <c r="I178" i="1"/>
  <c r="J178" i="1"/>
  <c r="F179" i="1"/>
  <c r="G179" i="1"/>
  <c r="H179" i="1"/>
  <c r="I179" i="1"/>
  <c r="J179" i="1"/>
  <c r="F180" i="1"/>
  <c r="G180" i="1"/>
  <c r="H180" i="1"/>
  <c r="I180" i="1"/>
  <c r="J180" i="1"/>
  <c r="F69" i="1"/>
  <c r="G69" i="1"/>
  <c r="H69" i="1"/>
  <c r="I69" i="1"/>
  <c r="J69" i="1"/>
  <c r="F181" i="1"/>
  <c r="G181" i="1"/>
  <c r="H181" i="1"/>
  <c r="I181" i="1"/>
  <c r="J181" i="1"/>
  <c r="F88" i="1"/>
  <c r="G88" i="1"/>
  <c r="H88" i="1"/>
  <c r="I88" i="1"/>
  <c r="J88" i="1"/>
  <c r="F278" i="1"/>
  <c r="G278" i="1"/>
  <c r="H278" i="1"/>
  <c r="I278" i="1"/>
  <c r="J278" i="1"/>
  <c r="F279" i="1"/>
  <c r="G279" i="1"/>
  <c r="H279" i="1"/>
  <c r="I279" i="1"/>
  <c r="J279" i="1"/>
  <c r="F89" i="1"/>
  <c r="G89" i="1"/>
  <c r="H89" i="1"/>
  <c r="I89" i="1"/>
  <c r="J89" i="1"/>
  <c r="F90" i="1"/>
  <c r="G90" i="1"/>
  <c r="H90" i="1"/>
  <c r="I90" i="1"/>
  <c r="J90" i="1"/>
  <c r="E90" i="1" s="1"/>
  <c r="F19" i="1"/>
  <c r="G19" i="1"/>
  <c r="H19" i="1"/>
  <c r="I19" i="1"/>
  <c r="J19" i="1"/>
  <c r="F320" i="1"/>
  <c r="G320" i="1"/>
  <c r="H320" i="1"/>
  <c r="I320" i="1"/>
  <c r="J320" i="1"/>
  <c r="F91" i="1"/>
  <c r="G91" i="1"/>
  <c r="H91" i="1"/>
  <c r="I91" i="1"/>
  <c r="J91" i="1"/>
  <c r="F202" i="1"/>
  <c r="G202" i="1"/>
  <c r="H202" i="1"/>
  <c r="I202" i="1"/>
  <c r="J202" i="1"/>
  <c r="F92" i="1"/>
  <c r="G92" i="1"/>
  <c r="H92" i="1"/>
  <c r="I92" i="1"/>
  <c r="J92" i="1"/>
  <c r="F321" i="1"/>
  <c r="G321" i="1"/>
  <c r="H321" i="1"/>
  <c r="I321" i="1"/>
  <c r="J321" i="1"/>
  <c r="F322" i="1"/>
  <c r="G322" i="1"/>
  <c r="H322" i="1"/>
  <c r="I322" i="1"/>
  <c r="J322" i="1"/>
  <c r="F93" i="1"/>
  <c r="G93" i="1"/>
  <c r="H93" i="1"/>
  <c r="I93" i="1"/>
  <c r="J93" i="1"/>
  <c r="F182" i="1"/>
  <c r="G182" i="1"/>
  <c r="H182" i="1"/>
  <c r="I182" i="1"/>
  <c r="J182" i="1"/>
  <c r="F280" i="1"/>
  <c r="G280" i="1"/>
  <c r="H280" i="1"/>
  <c r="I280" i="1"/>
  <c r="J280" i="1"/>
  <c r="F183" i="1"/>
  <c r="G183" i="1"/>
  <c r="H183" i="1"/>
  <c r="I183" i="1"/>
  <c r="J183" i="1"/>
  <c r="F362" i="1"/>
  <c r="G362" i="1"/>
  <c r="H362" i="1"/>
  <c r="I362" i="1"/>
  <c r="J362" i="1"/>
  <c r="F94" i="1"/>
  <c r="G94" i="1"/>
  <c r="H94" i="1"/>
  <c r="I94" i="1"/>
  <c r="J94" i="1"/>
  <c r="F95" i="1"/>
  <c r="G95" i="1"/>
  <c r="H95" i="1"/>
  <c r="I95" i="1"/>
  <c r="J95" i="1"/>
  <c r="F96" i="1"/>
  <c r="G96" i="1"/>
  <c r="H96" i="1"/>
  <c r="I96" i="1"/>
  <c r="J96" i="1"/>
  <c r="F254" i="1"/>
  <c r="G254" i="1"/>
  <c r="H254" i="1"/>
  <c r="I254" i="1"/>
  <c r="J254" i="1"/>
  <c r="F70" i="1"/>
  <c r="G70" i="1"/>
  <c r="H70" i="1"/>
  <c r="I70" i="1"/>
  <c r="J70" i="1"/>
  <c r="F323" i="1"/>
  <c r="G323" i="1"/>
  <c r="I323" i="1"/>
  <c r="J323" i="1"/>
  <c r="F190" i="1"/>
  <c r="G190" i="1"/>
  <c r="H190" i="1"/>
  <c r="I190" i="1"/>
  <c r="J190" i="1"/>
  <c r="F20" i="1"/>
  <c r="G20" i="1"/>
  <c r="I20" i="1"/>
  <c r="J20" i="1"/>
  <c r="F21" i="1"/>
  <c r="G21" i="1"/>
  <c r="I21" i="1"/>
  <c r="J21" i="1"/>
  <c r="F397" i="1"/>
  <c r="G397" i="1"/>
  <c r="I397" i="1"/>
  <c r="J397" i="1"/>
  <c r="F405" i="1"/>
  <c r="G405" i="1"/>
  <c r="I405" i="1"/>
  <c r="J405" i="1"/>
  <c r="F22" i="1"/>
  <c r="G22" i="1"/>
  <c r="I22" i="1"/>
  <c r="J22" i="1"/>
  <c r="F97" i="1"/>
  <c r="G97" i="1"/>
  <c r="I97" i="1"/>
  <c r="J97" i="1"/>
  <c r="F23" i="1"/>
  <c r="G23" i="1"/>
  <c r="I23" i="1"/>
  <c r="J23" i="1"/>
  <c r="F338" i="1"/>
  <c r="G338" i="1"/>
  <c r="I338" i="1"/>
  <c r="J338" i="1"/>
  <c r="F24" i="1"/>
  <c r="G24" i="1"/>
  <c r="H24" i="1"/>
  <c r="I24" i="1"/>
  <c r="J24" i="1"/>
  <c r="F98" i="1"/>
  <c r="G98" i="1"/>
  <c r="H98" i="1"/>
  <c r="I98" i="1"/>
  <c r="J98" i="1"/>
  <c r="F203" i="1"/>
  <c r="G203" i="1"/>
  <c r="H203" i="1"/>
  <c r="I203" i="1"/>
  <c r="J203" i="1"/>
  <c r="F204" i="1"/>
  <c r="G204" i="1"/>
  <c r="H204" i="1"/>
  <c r="I204" i="1"/>
  <c r="J204" i="1"/>
  <c r="F363" i="1"/>
  <c r="G363" i="1"/>
  <c r="H363" i="1"/>
  <c r="I363" i="1"/>
  <c r="J363" i="1"/>
  <c r="F364" i="1"/>
  <c r="G364" i="1"/>
  <c r="H364" i="1"/>
  <c r="I364" i="1"/>
  <c r="J364" i="1"/>
  <c r="F281" i="1"/>
  <c r="G281" i="1"/>
  <c r="H281" i="1"/>
  <c r="I281" i="1"/>
  <c r="J281" i="1"/>
  <c r="F25" i="1"/>
  <c r="G25" i="1"/>
  <c r="H25" i="1"/>
  <c r="I25" i="1"/>
  <c r="J25" i="1"/>
  <c r="E25" i="1" s="1"/>
  <c r="F99" i="1"/>
  <c r="G99" i="1"/>
  <c r="H99" i="1"/>
  <c r="I99" i="1"/>
  <c r="J99" i="1"/>
  <c r="F26" i="1"/>
  <c r="G26" i="1"/>
  <c r="H26" i="1"/>
  <c r="I26" i="1"/>
  <c r="J26" i="1"/>
  <c r="F184" i="1"/>
  <c r="G184" i="1"/>
  <c r="H184" i="1"/>
  <c r="I184" i="1"/>
  <c r="J184" i="1"/>
  <c r="F27" i="1"/>
  <c r="G27" i="1"/>
  <c r="H27" i="1"/>
  <c r="I27" i="1"/>
  <c r="J27" i="1"/>
  <c r="F282" i="1"/>
  <c r="G282" i="1"/>
  <c r="H282" i="1"/>
  <c r="I282" i="1"/>
  <c r="J282" i="1"/>
  <c r="E282" i="1" s="1"/>
  <c r="F100" i="1"/>
  <c r="G100" i="1"/>
  <c r="H100" i="1"/>
  <c r="I100" i="1"/>
  <c r="J100" i="1"/>
  <c r="F101" i="1"/>
  <c r="G101" i="1"/>
  <c r="H101" i="1"/>
  <c r="I101" i="1"/>
  <c r="J101" i="1"/>
  <c r="F365" i="1"/>
  <c r="G365" i="1"/>
  <c r="H365" i="1"/>
  <c r="I365" i="1"/>
  <c r="J365" i="1"/>
  <c r="F28" i="1"/>
  <c r="G28" i="1"/>
  <c r="H28" i="1"/>
  <c r="I28" i="1"/>
  <c r="J28" i="1"/>
  <c r="F205" i="1"/>
  <c r="G205" i="1"/>
  <c r="H205" i="1"/>
  <c r="I205" i="1"/>
  <c r="J205" i="1"/>
  <c r="F406" i="1"/>
  <c r="G406" i="1"/>
  <c r="H406" i="1"/>
  <c r="I406" i="1"/>
  <c r="J406" i="1"/>
  <c r="F366" i="1"/>
  <c r="G366" i="1"/>
  <c r="H366" i="1"/>
  <c r="I366" i="1"/>
  <c r="J366" i="1"/>
  <c r="F102" i="1"/>
  <c r="G102" i="1"/>
  <c r="H102" i="1"/>
  <c r="I102" i="1"/>
  <c r="J102" i="1"/>
  <c r="F258" i="1"/>
  <c r="G258" i="1"/>
  <c r="H258" i="1"/>
  <c r="I258" i="1"/>
  <c r="J258" i="1"/>
  <c r="F283" i="1"/>
  <c r="G283" i="1"/>
  <c r="H283" i="1"/>
  <c r="I283" i="1"/>
  <c r="J283" i="1"/>
  <c r="F367" i="1"/>
  <c r="G367" i="1"/>
  <c r="H367" i="1"/>
  <c r="I367" i="1"/>
  <c r="J367" i="1"/>
  <c r="F206" i="1"/>
  <c r="G206" i="1"/>
  <c r="H206" i="1"/>
  <c r="I206" i="1"/>
  <c r="J206" i="1"/>
  <c r="F284" i="1"/>
  <c r="G284" i="1"/>
  <c r="H284" i="1"/>
  <c r="I284" i="1"/>
  <c r="J284" i="1"/>
  <c r="F368" i="1"/>
  <c r="G368" i="1"/>
  <c r="H368" i="1"/>
  <c r="I368" i="1"/>
  <c r="J368" i="1"/>
  <c r="F103" i="1"/>
  <c r="G103" i="1"/>
  <c r="H103" i="1"/>
  <c r="I103" i="1"/>
  <c r="J103" i="1"/>
  <c r="F104" i="1"/>
  <c r="G104" i="1"/>
  <c r="H104" i="1"/>
  <c r="I104" i="1"/>
  <c r="J104" i="1"/>
  <c r="F29" i="1"/>
  <c r="G29" i="1"/>
  <c r="H29" i="1"/>
  <c r="I29" i="1"/>
  <c r="J29" i="1"/>
  <c r="F105" i="1"/>
  <c r="G105" i="1"/>
  <c r="H105" i="1"/>
  <c r="I105" i="1"/>
  <c r="J105" i="1"/>
  <c r="F106" i="1"/>
  <c r="G106" i="1"/>
  <c r="H106" i="1"/>
  <c r="I106" i="1"/>
  <c r="J106" i="1"/>
  <c r="F185" i="1"/>
  <c r="G185" i="1"/>
  <c r="H185" i="1"/>
  <c r="I185" i="1"/>
  <c r="J185" i="1"/>
  <c r="F259" i="1"/>
  <c r="G259" i="1"/>
  <c r="H259" i="1"/>
  <c r="I259" i="1"/>
  <c r="J259" i="1"/>
  <c r="F369" i="1"/>
  <c r="G369" i="1"/>
  <c r="H369" i="1"/>
  <c r="I369" i="1"/>
  <c r="J369" i="1"/>
  <c r="F107" i="1"/>
  <c r="G107" i="1"/>
  <c r="H107" i="1"/>
  <c r="I107" i="1"/>
  <c r="J107" i="1"/>
  <c r="F186" i="1"/>
  <c r="G186" i="1"/>
  <c r="H186" i="1"/>
  <c r="I186" i="1"/>
  <c r="J186" i="1"/>
  <c r="F207" i="1"/>
  <c r="G207" i="1"/>
  <c r="H207" i="1"/>
  <c r="I207" i="1"/>
  <c r="J207" i="1"/>
  <c r="F370" i="1"/>
  <c r="G370" i="1"/>
  <c r="H370" i="1"/>
  <c r="I370" i="1"/>
  <c r="J370" i="1"/>
  <c r="F208" i="1"/>
  <c r="G208" i="1"/>
  <c r="H208" i="1"/>
  <c r="I208" i="1"/>
  <c r="J208" i="1"/>
  <c r="F209" i="1"/>
  <c r="G209" i="1"/>
  <c r="H209" i="1"/>
  <c r="I209" i="1"/>
  <c r="J209" i="1"/>
  <c r="F210" i="1"/>
  <c r="G210" i="1"/>
  <c r="H210" i="1"/>
  <c r="I210" i="1"/>
  <c r="J210" i="1"/>
  <c r="F371" i="1"/>
  <c r="G371" i="1"/>
  <c r="H371" i="1"/>
  <c r="I371" i="1"/>
  <c r="J371" i="1"/>
  <c r="F372" i="1"/>
  <c r="G372" i="1"/>
  <c r="H372" i="1"/>
  <c r="I372" i="1"/>
  <c r="J372" i="1"/>
  <c r="F373" i="1"/>
  <c r="G373" i="1"/>
  <c r="H373" i="1"/>
  <c r="I373" i="1"/>
  <c r="J373" i="1"/>
  <c r="F374" i="1"/>
  <c r="G374" i="1"/>
  <c r="H374" i="1"/>
  <c r="I374" i="1"/>
  <c r="J374" i="1"/>
  <c r="F30" i="1"/>
  <c r="G30" i="1"/>
  <c r="I30" i="1"/>
  <c r="J30" i="1"/>
  <c r="F31" i="1"/>
  <c r="G31" i="1"/>
  <c r="I31" i="1"/>
  <c r="J31" i="1"/>
  <c r="F398" i="1"/>
  <c r="G398" i="1"/>
  <c r="I398" i="1"/>
  <c r="J398" i="1"/>
  <c r="F407" i="1"/>
  <c r="G407" i="1"/>
  <c r="I407" i="1"/>
  <c r="J407" i="1"/>
  <c r="F32" i="1"/>
  <c r="G32" i="1"/>
  <c r="I32" i="1"/>
  <c r="J32" i="1"/>
  <c r="F108" i="1"/>
  <c r="G108" i="1"/>
  <c r="I108" i="1"/>
  <c r="J108" i="1"/>
  <c r="F33" i="1"/>
  <c r="G33" i="1"/>
  <c r="I33" i="1"/>
  <c r="J33" i="1"/>
  <c r="F375" i="1"/>
  <c r="G375" i="1"/>
  <c r="H375" i="1"/>
  <c r="I375" i="1"/>
  <c r="J375" i="1"/>
  <c r="F109" i="1"/>
  <c r="G109" i="1"/>
  <c r="H109" i="1"/>
  <c r="I109" i="1"/>
  <c r="J109" i="1"/>
  <c r="F110" i="1"/>
  <c r="G110" i="1"/>
  <c r="H110" i="1"/>
  <c r="I110" i="1"/>
  <c r="J110" i="1"/>
  <c r="F376" i="1"/>
  <c r="G376" i="1"/>
  <c r="H376" i="1"/>
  <c r="I376" i="1"/>
  <c r="J376" i="1"/>
  <c r="F174" i="1"/>
  <c r="G174" i="1"/>
  <c r="H174" i="1"/>
  <c r="I174" i="1"/>
  <c r="J174" i="1"/>
  <c r="F339" i="1"/>
  <c r="G339" i="1"/>
  <c r="H339" i="1"/>
  <c r="I339" i="1"/>
  <c r="J339" i="1"/>
  <c r="F111" i="1"/>
  <c r="G111" i="1"/>
  <c r="H111" i="1"/>
  <c r="I111" i="1"/>
  <c r="J111" i="1"/>
  <c r="F175" i="1"/>
  <c r="G175" i="1"/>
  <c r="H175" i="1"/>
  <c r="I175" i="1"/>
  <c r="J175" i="1"/>
  <c r="F112" i="1"/>
  <c r="G112" i="1"/>
  <c r="H112" i="1"/>
  <c r="I112" i="1"/>
  <c r="J112" i="1"/>
  <c r="F285" i="1"/>
  <c r="G285" i="1"/>
  <c r="H285" i="1"/>
  <c r="I285" i="1"/>
  <c r="J285" i="1"/>
  <c r="F113" i="1"/>
  <c r="G113" i="1"/>
  <c r="H113" i="1"/>
  <c r="I113" i="1"/>
  <c r="J113" i="1"/>
  <c r="F34" i="1"/>
  <c r="G34" i="1"/>
  <c r="H34" i="1"/>
  <c r="I34" i="1"/>
  <c r="J34" i="1"/>
  <c r="F35" i="1"/>
  <c r="G35" i="1"/>
  <c r="H35" i="1"/>
  <c r="I35" i="1"/>
  <c r="J35" i="1"/>
  <c r="F286" i="1"/>
  <c r="G286" i="1"/>
  <c r="H286" i="1"/>
  <c r="I286" i="1"/>
  <c r="J286" i="1"/>
  <c r="F211" i="1"/>
  <c r="G211" i="1"/>
  <c r="H211" i="1"/>
  <c r="I211" i="1"/>
  <c r="J211" i="1"/>
  <c r="F377" i="1"/>
  <c r="G377" i="1"/>
  <c r="H377" i="1"/>
  <c r="I377" i="1"/>
  <c r="J377" i="1"/>
  <c r="F114" i="1"/>
  <c r="G114" i="1"/>
  <c r="H114" i="1"/>
  <c r="I114" i="1"/>
  <c r="J114" i="1"/>
  <c r="F340" i="1"/>
  <c r="G340" i="1"/>
  <c r="H340" i="1"/>
  <c r="I340" i="1"/>
  <c r="J340" i="1"/>
  <c r="F36" i="1"/>
  <c r="G36" i="1"/>
  <c r="H36" i="1"/>
  <c r="I36" i="1"/>
  <c r="J36" i="1"/>
  <c r="F37" i="1"/>
  <c r="G37" i="1"/>
  <c r="H37" i="1"/>
  <c r="I37" i="1"/>
  <c r="J37" i="1"/>
  <c r="F287" i="1"/>
  <c r="G287" i="1"/>
  <c r="H287" i="1"/>
  <c r="I287" i="1"/>
  <c r="J287" i="1"/>
  <c r="F212" i="1"/>
  <c r="G212" i="1"/>
  <c r="H212" i="1"/>
  <c r="I212" i="1"/>
  <c r="J212" i="1"/>
  <c r="F402" i="1"/>
  <c r="G402" i="1"/>
  <c r="H402" i="1"/>
  <c r="I402" i="1"/>
  <c r="J402" i="1"/>
  <c r="E402" i="1" s="1"/>
  <c r="F115" i="1"/>
  <c r="G115" i="1"/>
  <c r="H115" i="1"/>
  <c r="I115" i="1"/>
  <c r="J115" i="1"/>
  <c r="F341" i="1"/>
  <c r="G341" i="1"/>
  <c r="H341" i="1"/>
  <c r="I341" i="1"/>
  <c r="J341" i="1"/>
  <c r="F38" i="1"/>
  <c r="G38" i="1"/>
  <c r="H38" i="1"/>
  <c r="I38" i="1"/>
  <c r="J38" i="1"/>
  <c r="F39" i="1"/>
  <c r="G39" i="1"/>
  <c r="H39" i="1"/>
  <c r="I39" i="1"/>
  <c r="J39" i="1"/>
  <c r="F288" i="1"/>
  <c r="G288" i="1"/>
  <c r="H288" i="1"/>
  <c r="I288" i="1"/>
  <c r="J288" i="1"/>
  <c r="F40" i="1"/>
  <c r="G40" i="1"/>
  <c r="H40" i="1"/>
  <c r="I40" i="1"/>
  <c r="J40" i="1"/>
  <c r="F116" i="1"/>
  <c r="G116" i="1"/>
  <c r="H116" i="1"/>
  <c r="I116" i="1"/>
  <c r="J116" i="1"/>
  <c r="F117" i="1"/>
  <c r="G117" i="1"/>
  <c r="H117" i="1"/>
  <c r="I117" i="1"/>
  <c r="J117" i="1"/>
  <c r="F118" i="1"/>
  <c r="G118" i="1"/>
  <c r="H118" i="1"/>
  <c r="I118" i="1"/>
  <c r="J118" i="1"/>
  <c r="F289" i="1"/>
  <c r="G289" i="1"/>
  <c r="H289" i="1"/>
  <c r="I289" i="1"/>
  <c r="J289" i="1"/>
  <c r="F290" i="1"/>
  <c r="G290" i="1"/>
  <c r="H290" i="1"/>
  <c r="I290" i="1"/>
  <c r="J290" i="1"/>
  <c r="F380" i="1"/>
  <c r="G380" i="1"/>
  <c r="H380" i="1"/>
  <c r="I380" i="1"/>
  <c r="J380" i="1"/>
  <c r="E380" i="1" s="1"/>
  <c r="F119" i="1"/>
  <c r="G119" i="1"/>
  <c r="H119" i="1"/>
  <c r="I119" i="1"/>
  <c r="J119" i="1"/>
  <c r="E119" i="1" s="1"/>
  <c r="F292" i="1"/>
  <c r="G292" i="1"/>
  <c r="H292" i="1"/>
  <c r="I292" i="1"/>
  <c r="J292" i="1"/>
  <c r="F120" i="1"/>
  <c r="G120" i="1"/>
  <c r="H120" i="1"/>
  <c r="I120" i="1"/>
  <c r="J120" i="1"/>
  <c r="F42" i="1"/>
  <c r="G42" i="1"/>
  <c r="H42" i="1"/>
  <c r="I42" i="1"/>
  <c r="J42" i="1"/>
  <c r="E42" i="1" s="1"/>
  <c r="F121" i="1"/>
  <c r="G121" i="1"/>
  <c r="H121" i="1"/>
  <c r="I121" i="1"/>
  <c r="J121" i="1"/>
  <c r="F122" i="1"/>
  <c r="G122" i="1"/>
  <c r="H122" i="1"/>
  <c r="I122" i="1"/>
  <c r="J122" i="1"/>
  <c r="F123" i="1"/>
  <c r="G123" i="1"/>
  <c r="H123" i="1"/>
  <c r="I123" i="1"/>
  <c r="J123" i="1"/>
  <c r="F124" i="1"/>
  <c r="G124" i="1"/>
  <c r="H124" i="1"/>
  <c r="I124" i="1"/>
  <c r="J124" i="1"/>
  <c r="F216" i="1"/>
  <c r="G216" i="1"/>
  <c r="I216" i="1"/>
  <c r="J216" i="1"/>
  <c r="F217" i="1"/>
  <c r="G217" i="1"/>
  <c r="I217" i="1"/>
  <c r="J217" i="1"/>
  <c r="E217" i="1" s="1"/>
  <c r="F381" i="1"/>
  <c r="G381" i="1"/>
  <c r="I381" i="1"/>
  <c r="J381" i="1"/>
  <c r="F383" i="1"/>
  <c r="G383" i="1"/>
  <c r="I383" i="1"/>
  <c r="J383" i="1"/>
  <c r="F11" i="1"/>
  <c r="G11" i="1"/>
  <c r="I11" i="1"/>
  <c r="J11" i="1"/>
  <c r="F342" i="1"/>
  <c r="G342" i="1"/>
  <c r="I342" i="1"/>
  <c r="J342" i="1"/>
  <c r="F43" i="1"/>
  <c r="G43" i="1"/>
  <c r="I43" i="1"/>
  <c r="J43" i="1"/>
  <c r="E43" i="1" s="1"/>
  <c r="F44" i="1"/>
  <c r="G44" i="1"/>
  <c r="I44" i="1"/>
  <c r="J44" i="1"/>
  <c r="F45" i="1"/>
  <c r="G45" i="1"/>
  <c r="I45" i="1"/>
  <c r="J45" i="1"/>
  <c r="F8" i="1"/>
  <c r="G8" i="1"/>
  <c r="I8" i="1"/>
  <c r="J8" i="1"/>
  <c r="F343" i="1"/>
  <c r="G343" i="1"/>
  <c r="I343" i="1"/>
  <c r="J343" i="1"/>
  <c r="F409" i="1"/>
  <c r="G409" i="1"/>
  <c r="I409" i="1"/>
  <c r="J409" i="1"/>
  <c r="F125" i="1"/>
  <c r="G125" i="1"/>
  <c r="I125" i="1"/>
  <c r="J125" i="1"/>
  <c r="F46" i="1"/>
  <c r="G46" i="1"/>
  <c r="I46" i="1"/>
  <c r="J46" i="1"/>
  <c r="F410" i="1"/>
  <c r="G410" i="1"/>
  <c r="I410" i="1"/>
  <c r="J410" i="1"/>
  <c r="F293" i="1"/>
  <c r="G293" i="1"/>
  <c r="H293" i="1"/>
  <c r="I293" i="1"/>
  <c r="J293" i="1"/>
  <c r="F126" i="1"/>
  <c r="G126" i="1"/>
  <c r="H126" i="1"/>
  <c r="I126" i="1"/>
  <c r="J126" i="1"/>
  <c r="F127" i="1"/>
  <c r="G127" i="1"/>
  <c r="H127" i="1"/>
  <c r="I127" i="1"/>
  <c r="J127" i="1"/>
  <c r="F47" i="1"/>
  <c r="G47" i="1"/>
  <c r="H47" i="1"/>
  <c r="I47" i="1"/>
  <c r="J47" i="1"/>
  <c r="F344" i="1"/>
  <c r="G344" i="1"/>
  <c r="H344" i="1"/>
  <c r="I344" i="1"/>
  <c r="J344" i="1"/>
  <c r="F48" i="1"/>
  <c r="G48" i="1"/>
  <c r="H48" i="1"/>
  <c r="I48" i="1"/>
  <c r="J48" i="1"/>
  <c r="F294" i="1"/>
  <c r="G294" i="1"/>
  <c r="H294" i="1"/>
  <c r="I294" i="1"/>
  <c r="J294" i="1"/>
  <c r="F49" i="1"/>
  <c r="G49" i="1"/>
  <c r="H49" i="1"/>
  <c r="I49" i="1"/>
  <c r="J49" i="1"/>
  <c r="F50" i="1"/>
  <c r="G50" i="1"/>
  <c r="H50" i="1"/>
  <c r="I50" i="1"/>
  <c r="J50" i="1"/>
  <c r="F345" i="1"/>
  <c r="G345" i="1"/>
  <c r="H345" i="1"/>
  <c r="I345" i="1"/>
  <c r="J345" i="1"/>
  <c r="F128" i="1"/>
  <c r="G128" i="1"/>
  <c r="H128" i="1"/>
  <c r="I128" i="1"/>
  <c r="J128" i="1"/>
  <c r="F346" i="1"/>
  <c r="G346" i="1"/>
  <c r="H346" i="1"/>
  <c r="I346" i="1"/>
  <c r="J346" i="1"/>
  <c r="F129" i="1"/>
  <c r="G129" i="1"/>
  <c r="H129" i="1"/>
  <c r="I129" i="1"/>
  <c r="J129" i="1"/>
  <c r="F347" i="1"/>
  <c r="G347" i="1"/>
  <c r="H347" i="1"/>
  <c r="I347" i="1"/>
  <c r="J347" i="1"/>
  <c r="F348" i="1"/>
  <c r="G348" i="1"/>
  <c r="H348" i="1"/>
  <c r="I348" i="1"/>
  <c r="J348" i="1"/>
  <c r="F349" i="1"/>
  <c r="G349" i="1"/>
  <c r="H349" i="1"/>
  <c r="I349" i="1"/>
  <c r="J349" i="1"/>
  <c r="F9" i="1"/>
  <c r="G9" i="1"/>
  <c r="H9" i="1"/>
  <c r="I9" i="1"/>
  <c r="J9" i="1"/>
  <c r="F51" i="1"/>
  <c r="G51" i="1"/>
  <c r="I51" i="1"/>
  <c r="J51" i="1"/>
  <c r="F350" i="1"/>
  <c r="G350" i="1"/>
  <c r="I350" i="1"/>
  <c r="J350" i="1"/>
  <c r="F52" i="1"/>
  <c r="G52" i="1"/>
  <c r="I52" i="1"/>
  <c r="J52" i="1"/>
  <c r="F351" i="1"/>
  <c r="G351" i="1"/>
  <c r="I351" i="1"/>
  <c r="J351" i="1"/>
  <c r="F399" i="1"/>
  <c r="G399" i="1"/>
  <c r="I399" i="1"/>
  <c r="J399" i="1"/>
  <c r="F130" i="1"/>
  <c r="G130" i="1"/>
  <c r="I130" i="1"/>
  <c r="J130" i="1"/>
  <c r="F352" i="1"/>
  <c r="G352" i="1"/>
  <c r="I352" i="1"/>
  <c r="J352" i="1"/>
  <c r="F10" i="1"/>
  <c r="G10" i="1"/>
  <c r="I10" i="1"/>
  <c r="J10" i="1"/>
  <c r="F412" i="1"/>
  <c r="G412" i="1"/>
  <c r="H412" i="1"/>
  <c r="I412" i="1"/>
  <c r="J412" i="1"/>
  <c r="F413" i="1"/>
  <c r="G413" i="1"/>
  <c r="H413" i="1"/>
  <c r="I413" i="1"/>
  <c r="J413" i="1"/>
  <c r="F414" i="1"/>
  <c r="G414" i="1"/>
  <c r="H414" i="1"/>
  <c r="I414" i="1"/>
  <c r="J414" i="1"/>
  <c r="F415" i="1"/>
  <c r="G415" i="1"/>
  <c r="H415" i="1"/>
  <c r="I415" i="1"/>
  <c r="J415" i="1"/>
  <c r="F416" i="1"/>
  <c r="G416" i="1"/>
  <c r="H416" i="1"/>
  <c r="I416" i="1"/>
  <c r="J416" i="1"/>
  <c r="F417" i="1"/>
  <c r="G417" i="1"/>
  <c r="H417" i="1"/>
  <c r="I417" i="1"/>
  <c r="J417" i="1"/>
  <c r="F418" i="1"/>
  <c r="G418" i="1"/>
  <c r="H418" i="1"/>
  <c r="I418" i="1"/>
  <c r="J418" i="1"/>
  <c r="F419" i="1"/>
  <c r="G419" i="1"/>
  <c r="H419" i="1"/>
  <c r="I419" i="1"/>
  <c r="J419" i="1"/>
  <c r="F420" i="1"/>
  <c r="G420" i="1"/>
  <c r="H420" i="1"/>
  <c r="I420" i="1"/>
  <c r="J420" i="1"/>
  <c r="F421" i="1"/>
  <c r="G421" i="1"/>
  <c r="H421" i="1"/>
  <c r="I421" i="1"/>
  <c r="J421" i="1"/>
  <c r="F422" i="1"/>
  <c r="G422" i="1"/>
  <c r="H422" i="1"/>
  <c r="I422" i="1"/>
  <c r="J422" i="1"/>
  <c r="F423" i="1"/>
  <c r="G423" i="1"/>
  <c r="H423" i="1"/>
  <c r="I423" i="1"/>
  <c r="J423" i="1"/>
  <c r="F424" i="1"/>
  <c r="G424" i="1"/>
  <c r="H424" i="1"/>
  <c r="I424" i="1"/>
  <c r="J424" i="1"/>
  <c r="F425" i="1"/>
  <c r="G425" i="1"/>
  <c r="H425" i="1"/>
  <c r="I425" i="1"/>
  <c r="J425" i="1"/>
  <c r="F426" i="1"/>
  <c r="G426" i="1"/>
  <c r="H426" i="1"/>
  <c r="I426" i="1"/>
  <c r="J426" i="1"/>
  <c r="F427" i="1"/>
  <c r="G427" i="1"/>
  <c r="H427" i="1"/>
  <c r="I427" i="1"/>
  <c r="J427" i="1"/>
  <c r="F428" i="1"/>
  <c r="G428" i="1"/>
  <c r="H428" i="1"/>
  <c r="I428" i="1"/>
  <c r="J428" i="1"/>
  <c r="F429" i="1"/>
  <c r="G429" i="1"/>
  <c r="H429" i="1"/>
  <c r="I429" i="1"/>
  <c r="J429" i="1"/>
  <c r="F430" i="1"/>
  <c r="G430" i="1"/>
  <c r="H430" i="1"/>
  <c r="I430" i="1"/>
  <c r="J430" i="1"/>
  <c r="F431" i="1"/>
  <c r="G431" i="1"/>
  <c r="H431" i="1"/>
  <c r="I431" i="1"/>
  <c r="J431" i="1"/>
  <c r="F432" i="1"/>
  <c r="G432" i="1"/>
  <c r="H432" i="1"/>
  <c r="I432" i="1"/>
  <c r="J432" i="1"/>
  <c r="E279" i="1"/>
  <c r="H272" i="1"/>
  <c r="G272" i="1"/>
  <c r="F272" i="1"/>
  <c r="J272" i="1"/>
  <c r="I272" i="1"/>
  <c r="E314" i="1" l="1"/>
  <c r="E79" i="1"/>
  <c r="E374" i="1"/>
  <c r="E197" i="1"/>
  <c r="E18" i="1"/>
  <c r="E404" i="1"/>
  <c r="E104" i="1"/>
  <c r="E87" i="1"/>
  <c r="E405" i="1"/>
  <c r="E15" i="1"/>
  <c r="E22" i="1"/>
  <c r="E323" i="1"/>
  <c r="E98" i="1"/>
  <c r="E203" i="1"/>
  <c r="E204" i="1"/>
  <c r="E364" i="1"/>
  <c r="E37" i="1"/>
  <c r="E50" i="1"/>
  <c r="E365" i="1"/>
  <c r="E287" i="1"/>
  <c r="E212" i="1"/>
  <c r="E377" i="1"/>
  <c r="E115" i="1"/>
  <c r="E82" i="1"/>
  <c r="E253" i="1"/>
  <c r="E317" i="1"/>
  <c r="E92" i="1"/>
  <c r="E366" i="1"/>
  <c r="E13" i="1"/>
  <c r="E26" i="1"/>
  <c r="E370" i="1"/>
  <c r="E192" i="1"/>
  <c r="E12" i="1"/>
  <c r="E311" i="1"/>
  <c r="E273" i="1"/>
  <c r="E2" i="1"/>
  <c r="E335" i="1"/>
  <c r="E193" i="1"/>
  <c r="E194" i="1"/>
  <c r="E315" i="1"/>
  <c r="E14" i="1"/>
  <c r="E274" i="1"/>
  <c r="E16" i="1"/>
  <c r="E81" i="1"/>
  <c r="E284" i="1"/>
  <c r="E85" i="1"/>
  <c r="E6" i="1"/>
  <c r="E270" i="1"/>
  <c r="E271" i="1"/>
  <c r="E318" i="1"/>
  <c r="E17" i="1"/>
  <c r="E202" i="1"/>
  <c r="E321" i="1"/>
  <c r="E102" i="1"/>
  <c r="E277" i="1"/>
  <c r="E178" i="1"/>
  <c r="E179" i="1"/>
  <c r="E180" i="1"/>
  <c r="E69" i="1"/>
  <c r="E278" i="1"/>
  <c r="E89" i="1"/>
  <c r="E91" i="1"/>
  <c r="E99" i="1"/>
  <c r="E280" i="1"/>
  <c r="E183" i="1"/>
  <c r="E362" i="1"/>
  <c r="E94" i="1"/>
  <c r="E96" i="1"/>
  <c r="E254" i="1"/>
  <c r="E70" i="1"/>
  <c r="E27" i="1"/>
  <c r="E406" i="1"/>
  <c r="E367" i="1"/>
  <c r="E106" i="1"/>
  <c r="E107" i="1"/>
  <c r="E209" i="1"/>
  <c r="E210" i="1"/>
  <c r="E371" i="1"/>
  <c r="E372" i="1"/>
  <c r="E373" i="1"/>
  <c r="E30" i="1"/>
  <c r="E398" i="1"/>
  <c r="E108" i="1"/>
  <c r="E110" i="1"/>
  <c r="E376" i="1"/>
  <c r="E339" i="1"/>
  <c r="E111" i="1"/>
  <c r="E38" i="1"/>
  <c r="E175" i="1"/>
  <c r="E36" i="1"/>
  <c r="E341" i="1"/>
  <c r="E292" i="1"/>
  <c r="E120" i="1"/>
  <c r="E123" i="1"/>
  <c r="E283" i="1"/>
  <c r="E381" i="1"/>
  <c r="E44" i="1"/>
  <c r="E8" i="1"/>
  <c r="E343" i="1"/>
  <c r="E409" i="1"/>
  <c r="E46" i="1"/>
  <c r="E410" i="1"/>
  <c r="E293" i="1"/>
  <c r="E48" i="1"/>
  <c r="E346" i="1"/>
  <c r="E129" i="1"/>
  <c r="E348" i="1"/>
  <c r="E349" i="1"/>
  <c r="E9" i="1"/>
  <c r="E350" i="1"/>
  <c r="E52" i="1"/>
  <c r="E80" i="1"/>
  <c r="E84" i="1"/>
  <c r="E322" i="1"/>
  <c r="E185" i="1"/>
  <c r="E407" i="1"/>
  <c r="E49" i="1"/>
  <c r="E313" i="1"/>
  <c r="E195" i="1"/>
  <c r="E196" i="1"/>
  <c r="E403" i="1"/>
  <c r="E29" i="1"/>
  <c r="E259" i="1"/>
  <c r="E113" i="1"/>
  <c r="E125" i="1"/>
  <c r="E294" i="1"/>
  <c r="E128" i="1"/>
  <c r="E312" i="1"/>
  <c r="E257" i="1"/>
  <c r="E32" i="1"/>
  <c r="E344" i="1"/>
  <c r="E4" i="1"/>
  <c r="E316" i="1"/>
  <c r="E83" i="1"/>
  <c r="E5" i="1"/>
  <c r="E31" i="1"/>
  <c r="E286" i="1"/>
  <c r="E345" i="1"/>
  <c r="E198" i="1"/>
  <c r="E199" i="1"/>
  <c r="E276" i="1"/>
  <c r="E86" i="1"/>
  <c r="E319" i="1"/>
  <c r="E7" i="1"/>
  <c r="E201" i="1"/>
  <c r="E105" i="1"/>
  <c r="E369" i="1"/>
  <c r="E285" i="1"/>
  <c r="E35" i="1"/>
  <c r="E114" i="1"/>
  <c r="E127" i="1"/>
  <c r="E351" i="1"/>
  <c r="E19" i="1"/>
  <c r="E320" i="1"/>
  <c r="E20" i="1"/>
  <c r="E21" i="1"/>
  <c r="E397" i="1"/>
  <c r="E97" i="1"/>
  <c r="E23" i="1"/>
  <c r="E24" i="1"/>
  <c r="E363" i="1"/>
  <c r="E184" i="1"/>
  <c r="E258" i="1"/>
  <c r="E368" i="1"/>
  <c r="E34" i="1"/>
  <c r="E47" i="1"/>
  <c r="E100" i="1"/>
  <c r="E101" i="1"/>
  <c r="E28" i="1"/>
  <c r="E205" i="1"/>
  <c r="E103" i="1"/>
  <c r="E33" i="1"/>
  <c r="E375" i="1"/>
  <c r="E109" i="1"/>
  <c r="E174" i="1"/>
  <c r="E211" i="1"/>
  <c r="E39" i="1"/>
  <c r="E288" i="1"/>
  <c r="E40" i="1"/>
  <c r="E116" i="1"/>
  <c r="E117" i="1"/>
  <c r="E118" i="1"/>
  <c r="E290" i="1"/>
  <c r="E45" i="1"/>
  <c r="E121" i="1"/>
  <c r="E122" i="1"/>
  <c r="E124" i="1"/>
  <c r="E216" i="1"/>
  <c r="E383" i="1"/>
  <c r="E11" i="1"/>
  <c r="E130" i="1"/>
  <c r="E352" i="1"/>
  <c r="E10" i="1"/>
  <c r="E112" i="1"/>
  <c r="E126" i="1"/>
  <c r="E347" i="1"/>
  <c r="D323" i="1"/>
  <c r="D426" i="1"/>
  <c r="D128" i="1"/>
  <c r="D290" i="1"/>
  <c r="D109" i="1"/>
  <c r="D370" i="1"/>
  <c r="D283" i="1"/>
  <c r="D320" i="1"/>
  <c r="D7" i="1"/>
  <c r="D403" i="1"/>
  <c r="D315" i="1"/>
  <c r="D311" i="1"/>
  <c r="D421" i="1"/>
  <c r="D130" i="1"/>
  <c r="D350" i="1"/>
  <c r="D48" i="1"/>
  <c r="D40" i="1"/>
  <c r="D35" i="1"/>
  <c r="D407" i="1"/>
  <c r="D259" i="1"/>
  <c r="D205" i="1"/>
  <c r="D98" i="1"/>
  <c r="D94" i="1"/>
  <c r="D278" i="1"/>
  <c r="D199" i="1"/>
  <c r="D5" i="1"/>
  <c r="D80" i="1"/>
  <c r="D424" i="1"/>
  <c r="D50" i="1"/>
  <c r="D46" i="1"/>
  <c r="D8" i="1"/>
  <c r="D217" i="1"/>
  <c r="D118" i="1"/>
  <c r="D377" i="1"/>
  <c r="D33" i="1"/>
  <c r="D102" i="1"/>
  <c r="D363" i="1"/>
  <c r="D254" i="1"/>
  <c r="D90" i="1"/>
  <c r="D87" i="1"/>
  <c r="D314" i="1"/>
  <c r="D79" i="1"/>
  <c r="D430" i="1"/>
  <c r="D414" i="1"/>
  <c r="D348" i="1"/>
  <c r="D120" i="1"/>
  <c r="D212" i="1"/>
  <c r="D339" i="1"/>
  <c r="D371" i="1"/>
  <c r="D368" i="1"/>
  <c r="D184" i="1"/>
  <c r="D397" i="1"/>
  <c r="D321" i="1"/>
  <c r="D277" i="1"/>
  <c r="D271" i="1"/>
  <c r="D16" i="1"/>
  <c r="D193" i="1"/>
  <c r="D272" i="1"/>
  <c r="D429" i="1"/>
  <c r="D413" i="1"/>
  <c r="D10" i="1"/>
  <c r="D351" i="1"/>
  <c r="D347" i="1"/>
  <c r="D292" i="1"/>
  <c r="D287" i="1"/>
  <c r="D174" i="1"/>
  <c r="D210" i="1"/>
  <c r="D284" i="1"/>
  <c r="D26" i="1"/>
  <c r="D21" i="1"/>
  <c r="D92" i="1"/>
  <c r="D201" i="1"/>
  <c r="D270" i="1"/>
  <c r="D15" i="1"/>
  <c r="D335" i="1"/>
  <c r="D432" i="1"/>
  <c r="D416" i="1"/>
  <c r="D9" i="1"/>
  <c r="D293" i="1"/>
  <c r="D409" i="1"/>
  <c r="D44" i="1"/>
  <c r="D383" i="1"/>
  <c r="D121" i="1"/>
  <c r="D115" i="1"/>
  <c r="D175" i="1"/>
  <c r="D373" i="1"/>
  <c r="D104" i="1"/>
  <c r="D282" i="1"/>
  <c r="D22" i="1"/>
  <c r="D179" i="1"/>
  <c r="D17" i="1"/>
  <c r="D82" i="1"/>
  <c r="D312" i="1"/>
  <c r="D419" i="1"/>
  <c r="D47" i="1"/>
  <c r="D124" i="1"/>
  <c r="D39" i="1"/>
  <c r="D113" i="1"/>
  <c r="D31" i="1"/>
  <c r="D106" i="1"/>
  <c r="D365" i="1"/>
  <c r="D183" i="1"/>
  <c r="D197" i="1"/>
  <c r="D316" i="1"/>
  <c r="D422" i="1"/>
  <c r="D294" i="1"/>
  <c r="D116" i="1"/>
  <c r="D286" i="1"/>
  <c r="D32" i="1"/>
  <c r="D369" i="1"/>
  <c r="D406" i="1"/>
  <c r="D203" i="1"/>
  <c r="D279" i="1"/>
  <c r="D276" i="1"/>
  <c r="D317" i="1"/>
  <c r="D13" i="1"/>
  <c r="D425" i="1"/>
  <c r="D352" i="1"/>
  <c r="D52" i="1"/>
  <c r="D345" i="1"/>
  <c r="D114" i="1"/>
  <c r="D375" i="1"/>
  <c r="D258" i="1"/>
  <c r="D364" i="1"/>
  <c r="D70" i="1"/>
  <c r="D19" i="1"/>
  <c r="D319" i="1"/>
  <c r="D196" i="1"/>
  <c r="D12" i="1"/>
  <c r="D428" i="1"/>
  <c r="D412" i="1"/>
  <c r="D129" i="1"/>
  <c r="D410" i="1"/>
  <c r="D343" i="1"/>
  <c r="D43" i="1"/>
  <c r="D381" i="1"/>
  <c r="D119" i="1"/>
  <c r="D37" i="1"/>
  <c r="D376" i="1"/>
  <c r="D209" i="1"/>
  <c r="D99" i="1"/>
  <c r="D20" i="1"/>
  <c r="D202" i="1"/>
  <c r="D6" i="1"/>
  <c r="D274" i="1"/>
  <c r="D2" i="1"/>
  <c r="D431" i="1"/>
  <c r="D415" i="1"/>
  <c r="D349" i="1"/>
  <c r="D42" i="1"/>
  <c r="D402" i="1"/>
  <c r="D111" i="1"/>
  <c r="D372" i="1"/>
  <c r="D103" i="1"/>
  <c r="D27" i="1"/>
  <c r="D405" i="1"/>
  <c r="D322" i="1"/>
  <c r="D178" i="1"/>
  <c r="D318" i="1"/>
  <c r="D81" i="1"/>
  <c r="D194" i="1"/>
  <c r="D418" i="1"/>
  <c r="D127" i="1"/>
  <c r="D123" i="1"/>
  <c r="D38" i="1"/>
  <c r="D285" i="1"/>
  <c r="D30" i="1"/>
  <c r="D105" i="1"/>
  <c r="D101" i="1"/>
  <c r="D23" i="1"/>
  <c r="D280" i="1"/>
  <c r="D69" i="1"/>
  <c r="D404" i="1"/>
  <c r="D4" i="1"/>
  <c r="E342" i="1"/>
  <c r="D342" i="1"/>
  <c r="D427" i="1"/>
  <c r="D346" i="1"/>
  <c r="D380" i="1"/>
  <c r="D36" i="1"/>
  <c r="D110" i="1"/>
  <c r="D367" i="1"/>
  <c r="D25" i="1"/>
  <c r="D91" i="1"/>
  <c r="D85" i="1"/>
  <c r="D14" i="1"/>
  <c r="D273" i="1"/>
  <c r="D417" i="1"/>
  <c r="D399" i="1"/>
  <c r="D51" i="1"/>
  <c r="D126" i="1"/>
  <c r="D122" i="1"/>
  <c r="D341" i="1"/>
  <c r="D112" i="1"/>
  <c r="D374" i="1"/>
  <c r="D29" i="1"/>
  <c r="D100" i="1"/>
  <c r="D97" i="1"/>
  <c r="D180" i="1"/>
  <c r="D18" i="1"/>
  <c r="D253" i="1"/>
  <c r="D313" i="1"/>
  <c r="D420" i="1"/>
  <c r="D344" i="1"/>
  <c r="D125" i="1"/>
  <c r="D45" i="1"/>
  <c r="D11" i="1"/>
  <c r="D216" i="1"/>
  <c r="D288" i="1"/>
  <c r="D34" i="1"/>
  <c r="D398" i="1"/>
  <c r="D185" i="1"/>
  <c r="D28" i="1"/>
  <c r="D24" i="1"/>
  <c r="D362" i="1"/>
  <c r="D198" i="1"/>
  <c r="D83" i="1"/>
  <c r="D257" i="1"/>
  <c r="D423" i="1"/>
  <c r="D49" i="1"/>
  <c r="D117" i="1"/>
  <c r="D211" i="1"/>
  <c r="D108" i="1"/>
  <c r="D107" i="1"/>
  <c r="D366" i="1"/>
  <c r="D204" i="1"/>
  <c r="D96" i="1"/>
  <c r="D89" i="1"/>
  <c r="D86" i="1"/>
  <c r="D84" i="1"/>
  <c r="D195" i="1"/>
  <c r="D192" i="1"/>
  <c r="E51" i="1"/>
  <c r="E399" i="1"/>
  <c r="E272" i="1"/>
  <c r="E428" i="1"/>
  <c r="E420" i="1"/>
  <c r="E412" i="1"/>
  <c r="E427" i="1"/>
  <c r="E419" i="1"/>
  <c r="E429" i="1"/>
  <c r="E421" i="1"/>
  <c r="E413" i="1"/>
  <c r="E432" i="1"/>
  <c r="E424" i="1"/>
  <c r="E416" i="1"/>
  <c r="E431" i="1"/>
  <c r="E423" i="1"/>
  <c r="E415" i="1"/>
  <c r="E430" i="1"/>
  <c r="E422" i="1"/>
  <c r="E414" i="1"/>
  <c r="E426" i="1"/>
  <c r="E418" i="1"/>
  <c r="E425" i="1"/>
  <c r="E417" i="1"/>
  <c r="L14" i="1"/>
  <c r="L274" i="1"/>
  <c r="L15" i="1"/>
  <c r="L16" i="1"/>
  <c r="L81" i="1"/>
  <c r="L82" i="1"/>
  <c r="L253" i="1"/>
  <c r="L4" i="1"/>
  <c r="L316" i="1"/>
  <c r="L83" i="1"/>
  <c r="L5" i="1"/>
  <c r="L317" i="1"/>
  <c r="L84" i="1"/>
  <c r="L17" i="1"/>
  <c r="L18" i="1"/>
  <c r="L404" i="1"/>
  <c r="L197" i="1"/>
  <c r="L198" i="1"/>
  <c r="L199" i="1"/>
  <c r="L276" i="1"/>
  <c r="L86" i="1"/>
  <c r="L87" i="1"/>
  <c r="L319" i="1"/>
  <c r="L7" i="1"/>
  <c r="L278" i="1"/>
  <c r="L279" i="1"/>
  <c r="L89" i="1"/>
  <c r="L90" i="1"/>
  <c r="L19" i="1"/>
  <c r="L320" i="1"/>
  <c r="L91" i="1"/>
  <c r="L202" i="1"/>
  <c r="L92" i="1"/>
  <c r="L321" i="1"/>
  <c r="L322" i="1"/>
  <c r="L280" i="1"/>
  <c r="L183" i="1"/>
  <c r="L362" i="1"/>
  <c r="L94" i="1"/>
  <c r="L96" i="1"/>
  <c r="L254" i="1"/>
  <c r="L70" i="1"/>
  <c r="L323" i="1"/>
  <c r="L20" i="1"/>
  <c r="L21" i="1"/>
  <c r="L397" i="1"/>
  <c r="L405" i="1"/>
  <c r="L22" i="1"/>
  <c r="L97" i="1"/>
  <c r="L23" i="1"/>
  <c r="L26" i="1"/>
  <c r="L184" i="1"/>
  <c r="L27" i="1"/>
  <c r="L282" i="1"/>
  <c r="L100" i="1"/>
  <c r="L101" i="1"/>
  <c r="L365" i="1"/>
  <c r="L28" i="1"/>
  <c r="L205" i="1"/>
  <c r="L406" i="1"/>
  <c r="L366" i="1"/>
  <c r="L102" i="1"/>
  <c r="L258" i="1"/>
  <c r="L283" i="1"/>
  <c r="L367" i="1"/>
  <c r="L284" i="1"/>
  <c r="L368" i="1"/>
  <c r="L103" i="1"/>
  <c r="L104" i="1"/>
  <c r="L29" i="1"/>
  <c r="L105" i="1"/>
  <c r="L106" i="1"/>
  <c r="L185" i="1"/>
  <c r="L259" i="1"/>
  <c r="L369" i="1"/>
  <c r="L107" i="1"/>
  <c r="L370" i="1"/>
  <c r="L209" i="1"/>
  <c r="L210" i="1"/>
  <c r="L371" i="1"/>
  <c r="L372" i="1"/>
  <c r="L373" i="1"/>
  <c r="L374" i="1"/>
  <c r="L30" i="1"/>
  <c r="L31" i="1"/>
  <c r="L398" i="1"/>
  <c r="L407" i="1"/>
  <c r="L32" i="1"/>
  <c r="L108" i="1"/>
  <c r="L33" i="1"/>
  <c r="L36" i="1"/>
  <c r="L37" i="1"/>
  <c r="L287" i="1"/>
  <c r="L212" i="1"/>
  <c r="L402" i="1"/>
  <c r="L115" i="1"/>
  <c r="L341" i="1"/>
  <c r="L38" i="1"/>
  <c r="L39" i="1"/>
  <c r="L288" i="1"/>
  <c r="L40" i="1"/>
  <c r="L116" i="1"/>
  <c r="L117" i="1"/>
  <c r="L118" i="1"/>
  <c r="L290" i="1"/>
  <c r="L380" i="1"/>
  <c r="L119" i="1"/>
  <c r="L292" i="1"/>
  <c r="L120" i="1"/>
  <c r="L42" i="1"/>
  <c r="L121" i="1"/>
  <c r="L122" i="1"/>
  <c r="L123" i="1"/>
  <c r="L124" i="1"/>
  <c r="L216" i="1"/>
  <c r="L217" i="1"/>
  <c r="L381" i="1"/>
  <c r="L383" i="1"/>
  <c r="L11" i="1"/>
  <c r="L342" i="1"/>
  <c r="L43" i="1"/>
  <c r="L44" i="1"/>
  <c r="L45" i="1"/>
  <c r="L293" i="1"/>
  <c r="L126" i="1"/>
  <c r="L127" i="1"/>
  <c r="L47" i="1"/>
  <c r="L344" i="1"/>
  <c r="L48" i="1"/>
  <c r="L294" i="1"/>
  <c r="L49" i="1"/>
  <c r="L50" i="1"/>
  <c r="L345" i="1"/>
  <c r="L128" i="1"/>
  <c r="L346" i="1"/>
  <c r="L129" i="1"/>
  <c r="L51" i="1"/>
  <c r="L350" i="1"/>
  <c r="L52" i="1"/>
  <c r="L351" i="1"/>
  <c r="L399" i="1"/>
  <c r="L130" i="1"/>
  <c r="L352" i="1"/>
  <c r="L412" i="1"/>
  <c r="L413" i="1"/>
  <c r="L414" i="1"/>
  <c r="L415" i="1"/>
  <c r="L416" i="1"/>
  <c r="L417" i="1"/>
  <c r="L418" i="1"/>
  <c r="L419" i="1"/>
  <c r="L420" i="1"/>
  <c r="L421" i="1"/>
  <c r="L422" i="1"/>
  <c r="L423" i="1"/>
  <c r="L424" i="1"/>
  <c r="L425" i="1"/>
  <c r="L426" i="1"/>
  <c r="L427" i="1"/>
  <c r="L428" i="1"/>
  <c r="L429" i="1"/>
  <c r="L430" i="1"/>
  <c r="L431" i="1"/>
  <c r="L4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Hall, Linus (ULR)</author>
  </authors>
  <commentList>
    <comment ref="Q1" authorId="0" shapeId="0" xr:uid="{5E15D201-9785-45CD-8AF7-BCB9DB1F312D}">
      <text>
        <r>
          <rPr>
            <b/>
            <sz val="9"/>
            <color indexed="81"/>
            <rFont val="Tahoma"/>
            <family val="2"/>
          </rPr>
          <t>Linus Hall:</t>
        </r>
        <r>
          <rPr>
            <sz val="9"/>
            <color indexed="81"/>
            <rFont val="Tahoma"/>
            <family val="2"/>
          </rPr>
          <t xml:space="preserve">
Om bara 0 eller enkelsiffra så har man antingen skjutit 00, eller 01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Wernersson,Per</author>
    <author>tc={58BB59D5-F959-4842-9487-4867816A1B6A}</author>
  </authors>
  <commentList>
    <comment ref="D4" authorId="0" shapeId="0" xr:uid="{876D6FBB-96D1-4DDA-8628-BD4D1B047C63}">
      <text>
        <r>
          <rPr>
            <b/>
            <sz val="9"/>
            <color indexed="81"/>
            <rFont val="Tahoma"/>
            <family val="2"/>
          </rPr>
          <t>Wernersson,Per:</t>
        </r>
        <r>
          <rPr>
            <sz val="9"/>
            <color indexed="81"/>
            <rFont val="Tahoma"/>
            <family val="2"/>
          </rPr>
          <t xml:space="preserve">
(exkl sen,vet i Nässjö)</t>
        </r>
      </text>
    </comment>
    <comment ref="F4" authorId="0" shapeId="0" xr:uid="{A167F8BD-BA7E-4531-BA08-2546FA0D5B04}">
      <text>
        <r>
          <rPr>
            <b/>
            <sz val="9"/>
            <color indexed="81"/>
            <rFont val="Tahoma"/>
            <family val="2"/>
          </rPr>
          <t>Wernersson,Per:</t>
        </r>
        <r>
          <rPr>
            <sz val="9"/>
            <color indexed="81"/>
            <rFont val="Tahoma"/>
            <family val="2"/>
          </rPr>
          <t xml:space="preserve">
ej sen, vet</t>
        </r>
      </text>
    </comment>
    <comment ref="C23" authorId="1" shapeId="0" xr:uid="{58BB59D5-F959-4842-9487-4867816A1B6A}">
      <text>
        <t>[Threaded comment]
Your version of Excel allows you to read this threaded comment; however, any edits to it will get removed if the file is opened in a newer version of Excel. Learn more: https://go.microsoft.com/fwlink/?linkid=870924
Comment:
    22st egentligen om man räknar med Danmark, SK Bore, Östersund, &amp; Garphyttan</t>
      </text>
    </comment>
  </commentList>
</comments>
</file>

<file path=xl/sharedStrings.xml><?xml version="1.0" encoding="utf-8"?>
<sst xmlns="http://schemas.openxmlformats.org/spreadsheetml/2006/main" count="2667" uniqueCount="507">
  <si>
    <t>Pojkar 10-11</t>
  </si>
  <si>
    <t>Plac</t>
  </si>
  <si>
    <t>Nr</t>
  </si>
  <si>
    <t>Namn</t>
  </si>
  <si>
    <t>Klubb</t>
  </si>
  <si>
    <t>L</t>
  </si>
  <si>
    <t>S</t>
  </si>
  <si>
    <t>Åktid</t>
  </si>
  <si>
    <t>Tillägg</t>
  </si>
  <si>
    <t>Totaltid</t>
  </si>
  <si>
    <t>Diff</t>
  </si>
  <si>
    <t>Kommentar</t>
  </si>
  <si>
    <t>Isak Ehlers</t>
  </si>
  <si>
    <t>OK Landehof</t>
  </si>
  <si>
    <t>-</t>
  </si>
  <si>
    <t>Arvid Fröjdman</t>
  </si>
  <si>
    <t>Kimstad Gymnastik o IF</t>
  </si>
  <si>
    <t>Jamie Qvist</t>
  </si>
  <si>
    <t>Föreningen Nässjö Ski</t>
  </si>
  <si>
    <t>Karl Bergh</t>
  </si>
  <si>
    <t>Borås Skidlöparklubb</t>
  </si>
  <si>
    <t>Korrigering efter fel på mål</t>
  </si>
  <si>
    <t>Gusten Fagerberg</t>
  </si>
  <si>
    <t>Svaide Roma Skid- och Orienteringsklubb</t>
  </si>
  <si>
    <t>Samuel Siby Rubio</t>
  </si>
  <si>
    <t>Tore Wallquist</t>
  </si>
  <si>
    <t>ASK Växjö</t>
  </si>
  <si>
    <t>August Carlqvist</t>
  </si>
  <si>
    <t>Sya Skidklubb</t>
  </si>
  <si>
    <t>Manne Agnvall</t>
  </si>
  <si>
    <t>Olof Oscarsson</t>
  </si>
  <si>
    <t>Albin Cederqvist Pettersson</t>
  </si>
  <si>
    <t>Mauritz Selin</t>
  </si>
  <si>
    <t>Nils Norrlin</t>
  </si>
  <si>
    <t>DNS</t>
  </si>
  <si>
    <t>Willbur Staaf</t>
  </si>
  <si>
    <t>Flickor 10-11</t>
  </si>
  <si>
    <t>Sigrid Nordlander</t>
  </si>
  <si>
    <t>Linköpings Skidklubb</t>
  </si>
  <si>
    <t>Amelia Fjärrnäs</t>
  </si>
  <si>
    <t>Ines Hall</t>
  </si>
  <si>
    <t>Elsie Hahlin</t>
  </si>
  <si>
    <t>Stina Mürvin</t>
  </si>
  <si>
    <t>Tove Eklund</t>
  </si>
  <si>
    <t>Juni Esteryd</t>
  </si>
  <si>
    <t>Pojkar 12-13</t>
  </si>
  <si>
    <t>Gustav Frick Gräslund</t>
  </si>
  <si>
    <t>Jonas Ehlers</t>
  </si>
  <si>
    <t>Erik Vidunger</t>
  </si>
  <si>
    <t>Erik Bergh</t>
  </si>
  <si>
    <t>Felix Hamrin</t>
  </si>
  <si>
    <t>Sam Boberg</t>
  </si>
  <si>
    <t>Olle Sundqvist</t>
  </si>
  <si>
    <t>Landsbro IF Skidklubb</t>
  </si>
  <si>
    <t>Arvid Palmblad</t>
  </si>
  <si>
    <t>Alfred Müller Müller</t>
  </si>
  <si>
    <t>Emil Lundqvist</t>
  </si>
  <si>
    <t>John Palmblad</t>
  </si>
  <si>
    <t>Noa Nordgren</t>
  </si>
  <si>
    <t>Theodor Hörnberg</t>
  </si>
  <si>
    <t>Daniel Nilsson</t>
  </si>
  <si>
    <t>Thrulls Staaf</t>
  </si>
  <si>
    <t>Elvira Lindman</t>
  </si>
  <si>
    <t>Vreta Skid o Motionsklubb</t>
  </si>
  <si>
    <t>Agnes Boberg</t>
  </si>
  <si>
    <t>Nora Wallquist</t>
  </si>
  <si>
    <t>Celine Alkhagen</t>
  </si>
  <si>
    <t>Isabelle Alkhagen</t>
  </si>
  <si>
    <t>Alma Fagerberg</t>
  </si>
  <si>
    <t>Flickor 12-13</t>
  </si>
  <si>
    <t>Ester Hall</t>
  </si>
  <si>
    <t>Karin Frick Gräslund</t>
  </si>
  <si>
    <t>Emilia Ferraro</t>
  </si>
  <si>
    <t>Liv Björertz</t>
  </si>
  <si>
    <t>Kerstin Bäckström</t>
  </si>
  <si>
    <t>Smilla Kennberg</t>
  </si>
  <si>
    <t>Linnea Blomberg</t>
  </si>
  <si>
    <t>Siri Isaksson Eggimann</t>
  </si>
  <si>
    <t>Bonnie Bohlin</t>
  </si>
  <si>
    <t>Line Norlin</t>
  </si>
  <si>
    <t>Astrid Karlsson</t>
  </si>
  <si>
    <t>Elsa Öjerhed</t>
  </si>
  <si>
    <t>Ulricehamns Idrottsförening</t>
  </si>
  <si>
    <t>Majken Nygren</t>
  </si>
  <si>
    <t>Emmett Kennberg</t>
  </si>
  <si>
    <t>Filip Ehlers</t>
  </si>
  <si>
    <t>Philip Nordberg</t>
  </si>
  <si>
    <t>IF Hallby Skid o Orienteringsklubb</t>
  </si>
  <si>
    <t>Arvid Enesten</t>
  </si>
  <si>
    <t>Walter Blom</t>
  </si>
  <si>
    <t>Edvin Rostedt</t>
  </si>
  <si>
    <t>Boxholm-Ekeby Skidklubb</t>
  </si>
  <si>
    <t>Gustav Norberg</t>
  </si>
  <si>
    <t>Milo Qvist</t>
  </si>
  <si>
    <t>Pojkar 14-15</t>
  </si>
  <si>
    <t>Felix Ehlers</t>
  </si>
  <si>
    <t>Marcus Nilsson</t>
  </si>
  <si>
    <t>Leo Isaksson Eggimann</t>
  </si>
  <si>
    <t>Alex Boberg</t>
  </si>
  <si>
    <t>Harry Skoog</t>
  </si>
  <si>
    <t>Gustav Mürvin</t>
  </si>
  <si>
    <t>Liam Fjärrnäs</t>
  </si>
  <si>
    <t>Simon Sandell</t>
  </si>
  <si>
    <t>Hugo Grändemark</t>
  </si>
  <si>
    <t>Olle Dahlgren</t>
  </si>
  <si>
    <t>Ville Johansson</t>
  </si>
  <si>
    <t>Oliver Qvist</t>
  </si>
  <si>
    <t>Olle Oskarsson</t>
  </si>
  <si>
    <t>Flickor 14-15</t>
  </si>
  <si>
    <t>Julia Nilsson</t>
  </si>
  <si>
    <t>Hanna Johansson</t>
  </si>
  <si>
    <t>Ella Keller</t>
  </si>
  <si>
    <t>Trollhättans Skid o Orienteringsklubb</t>
  </si>
  <si>
    <t>Isabelle Hörnberg</t>
  </si>
  <si>
    <t>Alma Lundqvist</t>
  </si>
  <si>
    <t>Herrar 16-17</t>
  </si>
  <si>
    <t>Hampus Karlsson</t>
  </si>
  <si>
    <t>Oskar Berggren</t>
  </si>
  <si>
    <t>Wille Selkee</t>
  </si>
  <si>
    <t>Damer 18-21</t>
  </si>
  <si>
    <t>Ida Mürvin</t>
  </si>
  <si>
    <t>Magda Persson</t>
  </si>
  <si>
    <t>IF Ski Team Skåne</t>
  </si>
  <si>
    <t>Christoffer Skoog</t>
  </si>
  <si>
    <t>Linus Hall</t>
  </si>
  <si>
    <t>Leif Dahlberg</t>
  </si>
  <si>
    <t>Henrik Ferraro</t>
  </si>
  <si>
    <t>Sofia Frick</t>
  </si>
  <si>
    <t>Sara Fjärrnäs</t>
  </si>
  <si>
    <t>Kristin Vidunger</t>
  </si>
  <si>
    <t>Sandra Petersson</t>
  </si>
  <si>
    <t>Klass</t>
  </si>
  <si>
    <t>Tävling</t>
  </si>
  <si>
    <t>Poäng</t>
  </si>
  <si>
    <t>1 = 15 poäng</t>
  </si>
  <si>
    <t>2 = 13 poäng</t>
  </si>
  <si>
    <t>3 = 12 poäng</t>
  </si>
  <si>
    <t>4 = 11 poäng</t>
  </si>
  <si>
    <t>5 = 10 poäng</t>
  </si>
  <si>
    <t>6 = 9 poäng</t>
  </si>
  <si>
    <t>7 = 8 poäng</t>
  </si>
  <si>
    <t>8 = 7 poäng</t>
  </si>
  <si>
    <t>9 = 6 poäng</t>
  </si>
  <si>
    <t>10 = 5 poäng</t>
  </si>
  <si>
    <t>11 = 4 poäng</t>
  </si>
  <si>
    <t>12 = 3 poäng</t>
  </si>
  <si>
    <t>13 = 2 poäng</t>
  </si>
  <si>
    <t>14 = 1 poäng</t>
  </si>
  <si>
    <t>Alla övriga = 1 poäng</t>
  </si>
  <si>
    <t>Följande regler gäller för tävlingar i Syd Cup</t>
  </si>
  <si>
    <t>Cupens deltävlingar kan variera i antal från år till år och mellan sommar- och vintercup. Om cupen består av tre deltävlingar räknas alla tävlingarna med i cupresultatet. Därefter beräknas resultaten enligt följande:</t>
  </si>
  <si>
    <t>4 tävlingar = resultatet från en tävling räknas bort</t>
  </si>
  <si>
    <t>5-7 tävlingar = resultatet från två tävlingar räknas bort</t>
  </si>
  <si>
    <t>8-10 tävlingar = resultatet från tre tävlingar räknas bort</t>
  </si>
  <si>
    <t>11-14 tävlingar = resultatet från fyra tävlingar räknas bort</t>
  </si>
  <si>
    <t>Det är alltid tävlingarna med de sämsta placeringarna som tas bort.</t>
  </si>
  <si>
    <t>För att få pris ska man vara med på minst 3 tävlingar.</t>
  </si>
  <si>
    <t>Individuella poäng ges i den klass man tävlat i för respektive tävling. Man kan inte delta i och få poäng i två klasser i samma tävling. (Detta utifrån att aktiva kan välja att tävla i närmaste högre klass)</t>
  </si>
  <si>
    <t>Tävlande från klubbar utanför Region Syd kan vara med i deltävlingarna men de räknas inte in i cupen. Så vid beräkning av cup poäng bortser man från utomstående deltagare och justerar placeringarna att gälla enbart deltagare från Region Syd.</t>
  </si>
  <si>
    <t>Poängsystem</t>
  </si>
  <si>
    <t>Placering och antal poäng som delas ut vid varje deltävling</t>
  </si>
  <si>
    <t>Om två eller flera tävlande har samma placeringspoäng vid cupens slut så är det skyttet som blir utslagsgivande. Den som har högst träffprocent på de tävlingar som räknas in i cupens resultat vinner. Om det fortfarande är lika så blir det delad placering.</t>
  </si>
  <si>
    <t>Utrustning</t>
  </si>
  <si>
    <t>Obligatoriskt med hjälm för alla. Medför startförbud.</t>
  </si>
  <si>
    <t>Obligatoriskt med knäskydd upp till och med klassen H/D12-13 (medför startförbud) och rekommenderas för alla.</t>
  </si>
  <si>
    <t>Inga tävlingshjul får användas, inte i någon klass. Det medför diskvalificering.</t>
  </si>
  <si>
    <t>Endast träningshjul får användas. Följande hjul är godkända:</t>
  </si>
  <si>
    <t>Marwe 0:or eller trögare (Rullskidskytte JSM/Senior SM går på Marwe 6:or)</t>
  </si>
  <si>
    <t>Swenor 2:or eller trögare - undantag i klasser 10-13 år där Swenor Skate Junior 80 mm standardhjul får användas.</t>
  </si>
  <si>
    <t>Swix Skate 2:or eller trögare</t>
  </si>
  <si>
    <t>Elpex Skate Normal /2:or eller trögare</t>
  </si>
  <si>
    <t>Skigo Skate Normal No 2 eller trögare</t>
  </si>
  <si>
    <t>Andra märken med 100 mm diameter svarta gummihjul kan godkännas efter jämförande test mot någon av ovan godkända rullskidor, där kriteriet är att de inte rullar snabbare än ovan nämnda skidor för att bli godkända.</t>
  </si>
  <si>
    <t>Arrangören bör avsätta tid i PM för test av rullskidor. Om tid för test inte finns angiven i PM måste man kontakta arrangören i god tid innan tävlingen för att boka test av skidor.</t>
  </si>
  <si>
    <r>
      <t>Publicerad:</t>
    </r>
    <r>
      <rPr>
        <sz val="12"/>
        <color rgb="FF666666"/>
        <rFont val="Arial"/>
        <family val="2"/>
      </rPr>
      <t> 2023-09-11</t>
    </r>
  </si>
  <si>
    <r>
      <t>Senast uppdaterad:</t>
    </r>
    <r>
      <rPr>
        <sz val="12"/>
        <color rgb="FF666666"/>
        <rFont val="Arial"/>
        <family val="2"/>
      </rPr>
      <t> 2024-04-18</t>
    </r>
  </si>
  <si>
    <t>Row Labels</t>
  </si>
  <si>
    <t>(blank)</t>
  </si>
  <si>
    <t>Grand Total</t>
  </si>
  <si>
    <t>Poängställning Klubbkampen</t>
  </si>
  <si>
    <t>Medaljligan</t>
  </si>
  <si>
    <t>Cup</t>
  </si>
  <si>
    <t>Tävlingar</t>
  </si>
  <si>
    <t>Antal klubbar</t>
  </si>
  <si>
    <t>Starter</t>
  </si>
  <si>
    <t>Deltagare</t>
  </si>
  <si>
    <t>Placerade deltagare</t>
  </si>
  <si>
    <t>Total skytteprocent</t>
  </si>
  <si>
    <t>Största tävling (Syd deltagare tävlingsklass)</t>
  </si>
  <si>
    <t>Största klass i en tävling</t>
  </si>
  <si>
    <t>Klubbkamp vinnare</t>
  </si>
  <si>
    <t>Klubb träffprocent</t>
  </si>
  <si>
    <t>Klubb Medaljliga</t>
  </si>
  <si>
    <t>Vinter 2015 (endast 12-15)</t>
  </si>
  <si>
    <t>Boxholmsjakten 20 deltagare</t>
  </si>
  <si>
    <t>D12-13 Boxholmsjakten 10 deltagare</t>
  </si>
  <si>
    <t>Vinter 2016 (ej sen, vet)</t>
  </si>
  <si>
    <t>Nässjö 46 deltagare</t>
  </si>
  <si>
    <t>D10-11 och H14-15 Nässjö 9 deltagare</t>
  </si>
  <si>
    <t>Sommar 2016</t>
  </si>
  <si>
    <t>Nässjö 35 deltagare</t>
  </si>
  <si>
    <t>H35 2 tävlingar, D14-15 3 tävlingar 6 deltagare</t>
  </si>
  <si>
    <t>Vinter 2017</t>
  </si>
  <si>
    <t>Nässjö Biathlon Race 36 deltagare</t>
  </si>
  <si>
    <t>H35 Nässjö,  D14-15 Borås och Landehof 7 deltagare</t>
  </si>
  <si>
    <t>Sommar 2017</t>
  </si>
  <si>
    <t>50,0%</t>
  </si>
  <si>
    <t>Kimstadkampen 37 deltagare</t>
  </si>
  <si>
    <t>H35 Kimstadkampen 9 deltagare</t>
  </si>
  <si>
    <t>Kimstad GoIF 490 p</t>
  </si>
  <si>
    <t>Nässjö Ski 54%</t>
  </si>
  <si>
    <t>OK Landehof 19 guld</t>
  </si>
  <si>
    <t>Vinter 2018</t>
  </si>
  <si>
    <t>55,8%</t>
  </si>
  <si>
    <t>Regionsmästerskap Nässjö 46 deltagare</t>
  </si>
  <si>
    <t>H10-11 Hestraträffen 12 deltagare</t>
  </si>
  <si>
    <t>Kimstad GoIF 561 p</t>
  </si>
  <si>
    <t>OK Landehof 61%</t>
  </si>
  <si>
    <t>Kimstad GoIF 18 guld</t>
  </si>
  <si>
    <t>Sommar 2018</t>
  </si>
  <si>
    <t>49,4%</t>
  </si>
  <si>
    <t>Ute och Inne Biathlon dag 1, Petersburgträffen 41 deltagare</t>
  </si>
  <si>
    <t>H35 Ätranträffen 9 deltagare</t>
  </si>
  <si>
    <t>Kimstad GoIF 704 p</t>
  </si>
  <si>
    <t>Nässjö Ski 57%</t>
  </si>
  <si>
    <t>Vinter 2019</t>
  </si>
  <si>
    <t>48,6%</t>
  </si>
  <si>
    <t>Kimstadträffen 60 deltagare</t>
  </si>
  <si>
    <t>D10-11 Kimstadträffen 10 deltagare</t>
  </si>
  <si>
    <t>Kimstad GoIF 332 p</t>
  </si>
  <si>
    <t>Nässjö Ski 62%</t>
  </si>
  <si>
    <t>OK Landehof 10 guld</t>
  </si>
  <si>
    <t>Sommar 2019</t>
  </si>
  <si>
    <t>54,3%</t>
  </si>
  <si>
    <t>Petersburgträffen 54 deltagare</t>
  </si>
  <si>
    <t>H12-13 Petersburgträffen 15 deltagare</t>
  </si>
  <si>
    <t>Kimstad GoIF 625 p</t>
  </si>
  <si>
    <t>IF Hallby 59%</t>
  </si>
  <si>
    <t>Vinter 2020</t>
  </si>
  <si>
    <t>53,6%</t>
  </si>
  <si>
    <t>Hestraträffen 39 deltagare</t>
  </si>
  <si>
    <t>H12-13 Hestraträffen 10 deltagare</t>
  </si>
  <si>
    <t>OK Landehof 71 p</t>
  </si>
  <si>
    <t>OK Landehof 57,5%</t>
  </si>
  <si>
    <t>Boxholm-Ekeby 3 guld</t>
  </si>
  <si>
    <t>Sommar 2020</t>
  </si>
  <si>
    <t>55,7%</t>
  </si>
  <si>
    <t>Kimstads Rullträff 56 deltagare</t>
  </si>
  <si>
    <t>H12-13 Kimstads Rullträff 14 deltagare</t>
  </si>
  <si>
    <t>Kimstad GoIF 340 p</t>
  </si>
  <si>
    <t>Nässjö Ski 65%</t>
  </si>
  <si>
    <t>OK Landehof 12 guld</t>
  </si>
  <si>
    <t>Vinter 2021</t>
  </si>
  <si>
    <t>53,9%</t>
  </si>
  <si>
    <t>Landehof Trollskytte BR 55 deltagare</t>
  </si>
  <si>
    <t>H12-13 Regionsfinal Lövhult 14 deltagare</t>
  </si>
  <si>
    <t>Kimstad GoIF 283 p</t>
  </si>
  <si>
    <t>IF Hallby 67,3%</t>
  </si>
  <si>
    <t>Kimstad GoIF 5 guld</t>
  </si>
  <si>
    <t>Sommar 2021</t>
  </si>
  <si>
    <t>60,7%</t>
  </si>
  <si>
    <t>Petersburgträffen 69 deltagare</t>
  </si>
  <si>
    <t>H14-15 Petersburgträffen 13 deltagare</t>
  </si>
  <si>
    <t>Kimstad GoIF 787p</t>
  </si>
  <si>
    <t>Boxholm-Ekeby 65,3%</t>
  </si>
  <si>
    <t>OK Landehof 24 guld</t>
  </si>
  <si>
    <t>Vinter 2022</t>
  </si>
  <si>
    <t>54,6%</t>
  </si>
  <si>
    <t>Borås Biathlon Race 93 deltagare</t>
  </si>
  <si>
    <t>P12-13 Borås BR 18 deltagare</t>
  </si>
  <si>
    <t>Kimstad GoIF 558p</t>
  </si>
  <si>
    <t>Kimstad GoIF 61,7%</t>
  </si>
  <si>
    <t>OK Landehof 14 guld</t>
  </si>
  <si>
    <t>Sommar 2022</t>
  </si>
  <si>
    <t>58,4%</t>
  </si>
  <si>
    <t>Petersburgträffen 75 deltagare</t>
  </si>
  <si>
    <t>P12-13 och P14-15 Petersburgträffen 13 deltagare</t>
  </si>
  <si>
    <t>Kimstad GoIF 1473p</t>
  </si>
  <si>
    <t>Linköpings SK 67,1%</t>
  </si>
  <si>
    <t>OK Landehof 29 guld</t>
  </si>
  <si>
    <t>Vinter 2023</t>
  </si>
  <si>
    <t>55,5%</t>
  </si>
  <si>
    <t>Nässjöträffen, Kimstadträffen 84 deltagare</t>
  </si>
  <si>
    <t>P14-15 Nässjöträffen 14 deltagare</t>
  </si>
  <si>
    <t>Kimstad GoIF 1051p</t>
  </si>
  <si>
    <t>OK Landehof 65,4%</t>
  </si>
  <si>
    <t>OK Landehof 20 guld</t>
  </si>
  <si>
    <t>Sommar 2023</t>
  </si>
  <si>
    <t>54,4%</t>
  </si>
  <si>
    <t>Petersburgträffen 72 deltagare</t>
  </si>
  <si>
    <t>F12-13 Petersburgträffen 12 deltagare</t>
  </si>
  <si>
    <t>Kimstad GoIF 1159p</t>
  </si>
  <si>
    <t>OK Landehof 66,7%</t>
  </si>
  <si>
    <t>Vinter 2024</t>
  </si>
  <si>
    <t>51,1%</t>
  </si>
  <si>
    <t>Hallbyträffen 81 deltagare</t>
  </si>
  <si>
    <t>P12-13 Kimstadträffen 15 deltagare</t>
  </si>
  <si>
    <t>OK Landehof 823 p</t>
  </si>
  <si>
    <t>IF Hallby SOK 65,8%</t>
  </si>
  <si>
    <t>OK Landehof 25 guld</t>
  </si>
  <si>
    <t>Sommar 2024</t>
  </si>
  <si>
    <t>52,3%</t>
  </si>
  <si>
    <t>Kimstad Springträff 62 deltagare</t>
  </si>
  <si>
    <t>F12-13 Kimstad Springträff 12 deltagar</t>
  </si>
  <si>
    <t>Kimstad GoIF 1144p</t>
  </si>
  <si>
    <t>Sya SK 62,0%</t>
  </si>
  <si>
    <t>Kimstad GoIF 24 guld</t>
  </si>
  <si>
    <t>Vinter 2025</t>
  </si>
  <si>
    <t>51,9%</t>
  </si>
  <si>
    <t>Kimstadsträffen 77 deltagare</t>
  </si>
  <si>
    <t>P12-13 Landehof Trollskytte BR 16 deltagare</t>
  </si>
  <si>
    <t>Kimstad GoIF 879p</t>
  </si>
  <si>
    <t>Sya SK 64,8%</t>
  </si>
  <si>
    <t>Kimstad GoIF 16 guld</t>
  </si>
  <si>
    <t>Guld</t>
  </si>
  <si>
    <t>Silver</t>
  </si>
  <si>
    <t>Brons</t>
  </si>
  <si>
    <t>Filter</t>
  </si>
  <si>
    <t>Träffprocent</t>
  </si>
  <si>
    <t>Skott</t>
  </si>
  <si>
    <t>T1</t>
  </si>
  <si>
    <t>T2</t>
  </si>
  <si>
    <t>T3</t>
  </si>
  <si>
    <t>T4</t>
  </si>
  <si>
    <t>00</t>
  </si>
  <si>
    <t>02</t>
  </si>
  <si>
    <t>024</t>
  </si>
  <si>
    <t>023</t>
  </si>
  <si>
    <t>01</t>
  </si>
  <si>
    <t>042</t>
  </si>
  <si>
    <t>Emil Sundberg</t>
  </si>
  <si>
    <t>Sven Sand</t>
  </si>
  <si>
    <t>Philip Norberg</t>
  </si>
  <si>
    <t>Assar Sand</t>
  </si>
  <si>
    <t>Tid ej exakt inlagd. Placering är rätt.</t>
  </si>
  <si>
    <t>Stina Östlund</t>
  </si>
  <si>
    <t>Linnea Härnman</t>
  </si>
  <si>
    <t>Olivia Alvin</t>
  </si>
  <si>
    <t>Sixten Sand</t>
  </si>
  <si>
    <t>Missad straffrunda</t>
  </si>
  <si>
    <t>Leo Härnman</t>
  </si>
  <si>
    <t>Elis Byström</t>
  </si>
  <si>
    <t>Edit Brask</t>
  </si>
  <si>
    <t>Georg Fladrich</t>
  </si>
  <si>
    <t>Hugo Ljungaeus</t>
  </si>
  <si>
    <t>Wilhelm Hallander</t>
  </si>
  <si>
    <t>Eskil Clement</t>
  </si>
  <si>
    <t>Damer 16-17</t>
  </si>
  <si>
    <t>Agnes Tapper</t>
  </si>
  <si>
    <t>Damer 18-22</t>
  </si>
  <si>
    <t>Jennifer Stigsson</t>
  </si>
  <si>
    <t>Niclas Bergh</t>
  </si>
  <si>
    <t>Oskar Gustafsson</t>
  </si>
  <si>
    <t>Pablo Vergara</t>
  </si>
  <si>
    <t>Landehof 1/2 Kortdistans</t>
  </si>
  <si>
    <t>Trollhättan 31/1 Sprint</t>
  </si>
  <si>
    <t>Nässjö 18/1 Kortdistans</t>
  </si>
  <si>
    <t>Rut Ireholm</t>
  </si>
  <si>
    <t>Idrottsklubben Stern</t>
  </si>
  <si>
    <t>Linnea Elofsson</t>
  </si>
  <si>
    <t>Tove Dahlberg-Magnér</t>
  </si>
  <si>
    <t>Isak Berg</t>
  </si>
  <si>
    <t>+ 5 min, Felåkning</t>
  </si>
  <si>
    <t>10 sek avdrag pga fallmålstrul</t>
  </si>
  <si>
    <t>Lucas Fogelberg</t>
  </si>
  <si>
    <t>DNF</t>
  </si>
  <si>
    <t>Hugo Anell</t>
  </si>
  <si>
    <t>Emma Landgren</t>
  </si>
  <si>
    <t>Olivia Grönkvist</t>
  </si>
  <si>
    <t>Biathlon Östersund Idrottsförening</t>
  </si>
  <si>
    <t>Christoffer Skoogh</t>
  </si>
  <si>
    <t>Theodor Måwe</t>
  </si>
  <si>
    <t>Ätrans IF</t>
  </si>
  <si>
    <t>Kateryna Bazan</t>
  </si>
  <si>
    <t>Ebba Gising</t>
  </si>
  <si>
    <t>Astrid Gising</t>
  </si>
  <si>
    <t>Moa Våtz</t>
  </si>
  <si>
    <t>Flora Sandelius</t>
  </si>
  <si>
    <t>Josefin Ahlqvist</t>
  </si>
  <si>
    <t>Daniel Våtz</t>
  </si>
  <si>
    <t>Andreas Gising</t>
  </si>
  <si>
    <t>Elin Wallquist</t>
  </si>
  <si>
    <t>Ätran 7/2 Kortdistans</t>
  </si>
  <si>
    <t>T5</t>
  </si>
  <si>
    <t>T%</t>
  </si>
  <si>
    <t>001</t>
  </si>
  <si>
    <t>012</t>
  </si>
  <si>
    <t>000</t>
  </si>
  <si>
    <t>021</t>
  </si>
  <si>
    <t>1</t>
  </si>
  <si>
    <t>014</t>
  </si>
  <si>
    <t>04</t>
  </si>
  <si>
    <t>43</t>
  </si>
  <si>
    <t>45</t>
  </si>
  <si>
    <t>54</t>
  </si>
  <si>
    <t>42</t>
  </si>
  <si>
    <t>55</t>
  </si>
  <si>
    <t>44</t>
  </si>
  <si>
    <t>23</t>
  </si>
  <si>
    <t>35</t>
  </si>
  <si>
    <t>34</t>
  </si>
  <si>
    <t>(All)</t>
  </si>
  <si>
    <t>P2</t>
  </si>
  <si>
    <t>Sum of P2</t>
  </si>
  <si>
    <t>Träff</t>
  </si>
  <si>
    <t>(Multiple Items)</t>
  </si>
  <si>
    <t>Öppen klass/nybörjare</t>
  </si>
  <si>
    <t>Alicia Von Ahn</t>
  </si>
  <si>
    <t>Astrid Bring</t>
  </si>
  <si>
    <t>Ingrid Bring</t>
  </si>
  <si>
    <t>Esbjörn Bäckström</t>
  </si>
  <si>
    <t>Einar Mörk</t>
  </si>
  <si>
    <t>Märta Pettersson</t>
  </si>
  <si>
    <t>Alexander Edstam</t>
  </si>
  <si>
    <t>Edit Bring</t>
  </si>
  <si>
    <t>Freja Karlsson</t>
  </si>
  <si>
    <t>Ellen Rostedt</t>
  </si>
  <si>
    <t>Frans Engström</t>
  </si>
  <si>
    <t>Signe Brodén</t>
  </si>
  <si>
    <t>-60 sek - fel gevär framlagd</t>
  </si>
  <si>
    <t>5</t>
  </si>
  <si>
    <t>Hanna Pettersson</t>
  </si>
  <si>
    <t>Märta Turunen</t>
  </si>
  <si>
    <t>Vilma Eklind</t>
  </si>
  <si>
    <t>Märta Gunnarsson</t>
  </si>
  <si>
    <t>William von Ahn</t>
  </si>
  <si>
    <t>Axel Bjørnevik</t>
  </si>
  <si>
    <t>Nils Konradsson</t>
  </si>
  <si>
    <t>Ebbe Svanfeldt</t>
  </si>
  <si>
    <t>Astor Lyckhammar</t>
  </si>
  <si>
    <t>Adrian Estrin</t>
  </si>
  <si>
    <t>Oskar Svanberg</t>
  </si>
  <si>
    <t>Söderköpings Skidklubb</t>
  </si>
  <si>
    <t>Alfred Müller</t>
  </si>
  <si>
    <t>Linnea Forsberg</t>
  </si>
  <si>
    <t>Elin Bennstam</t>
  </si>
  <si>
    <t>Ella Sandh</t>
  </si>
  <si>
    <t>Selma Pettersson</t>
  </si>
  <si>
    <t>Axel Bäckström</t>
  </si>
  <si>
    <t>Malte Westerlund</t>
  </si>
  <si>
    <t>Garphyttans Idrottsförening</t>
  </si>
  <si>
    <t>Malte Strömqvist</t>
  </si>
  <si>
    <t>Isak Mårdh</t>
  </si>
  <si>
    <t>Oscar Forsberg</t>
  </si>
  <si>
    <t>Johan Fladrich</t>
  </si>
  <si>
    <t>Felicia Hedberg</t>
  </si>
  <si>
    <t>Ylva Oppås</t>
  </si>
  <si>
    <t>Agnes Eklund</t>
  </si>
  <si>
    <t>Lena Persson</t>
  </si>
  <si>
    <t>Ola Oppås</t>
  </si>
  <si>
    <t>Leif Edman</t>
  </si>
  <si>
    <t>Sam Lennart Forsberg</t>
  </si>
  <si>
    <t>Jonas Braam</t>
  </si>
  <si>
    <t>Marcus Bennstam</t>
  </si>
  <si>
    <t>Kimstadträffen 8/3</t>
  </si>
  <si>
    <t>Tove Dahlberg Magnér</t>
  </si>
  <si>
    <t>2 missade straffrundor 2min</t>
  </si>
  <si>
    <t>1 missad straffrunda 1min</t>
  </si>
  <si>
    <t>Egon Olsson</t>
  </si>
  <si>
    <t>Skidklubben Bore Torsby</t>
  </si>
  <si>
    <t>Elias Henriksson</t>
  </si>
  <si>
    <t>Carl Franzén</t>
  </si>
  <si>
    <t>Charlie Hultman</t>
  </si>
  <si>
    <t>Solveig Ghisler-Solvang</t>
  </si>
  <si>
    <t>DEN</t>
  </si>
  <si>
    <t>Ebba Sundling</t>
  </si>
  <si>
    <t>Eskild Carlson</t>
  </si>
  <si>
    <t>Oskar Grändemark</t>
  </si>
  <si>
    <t>Damer 18-19</t>
  </si>
  <si>
    <t>Damer 20-21</t>
  </si>
  <si>
    <t>Sara Qvarnström</t>
  </si>
  <si>
    <t>Malin Qvist</t>
  </si>
  <si>
    <t>Hanna Karlsson Adolfsson</t>
  </si>
  <si>
    <t>5 missade rundor 5min</t>
  </si>
  <si>
    <t>Adam Nelin</t>
  </si>
  <si>
    <t>Rikard Hultman</t>
  </si>
  <si>
    <t>Anders Fjärrnäs</t>
  </si>
  <si>
    <t>Marcus Grändemark</t>
  </si>
  <si>
    <t>Daniel Bohlin</t>
  </si>
  <si>
    <t>2 missade rundor 2min</t>
  </si>
  <si>
    <t>Magnus Boberg</t>
  </si>
  <si>
    <t>Fredrik Qvist</t>
  </si>
  <si>
    <t>4 missade rundor 4min</t>
  </si>
  <si>
    <t>Borås Biathlon Race 7/3</t>
  </si>
  <si>
    <t>Herrar 18-21</t>
  </si>
  <si>
    <t>Herrar senior_motion</t>
  </si>
  <si>
    <t>Damer senior_motion</t>
  </si>
  <si>
    <t>Antal Skott</t>
  </si>
  <si>
    <t>Antal Träff</t>
  </si>
  <si>
    <t>Procent</t>
  </si>
  <si>
    <t>Medajer</t>
  </si>
  <si>
    <t>Antal Medaljplaceringar</t>
  </si>
  <si>
    <t>Poäng Totalt</t>
  </si>
  <si>
    <t>Sommar 2025</t>
  </si>
  <si>
    <t>Kimstad Springträff 69 deltagare</t>
  </si>
  <si>
    <t>F12-13 Kimstad Springträff 11 deltagare</t>
  </si>
  <si>
    <t>Kimstad GoIF 1054p</t>
  </si>
  <si>
    <t>Sya SK 69,7%</t>
  </si>
  <si>
    <t>Kimstad GoIF 23 guld</t>
  </si>
  <si>
    <t>Föreningen Nässjö Ski 818p</t>
  </si>
  <si>
    <t>OK Landehof 61,8%</t>
  </si>
  <si>
    <t>Borås SK 19 Guld</t>
  </si>
  <si>
    <t>Vinter 2026</t>
  </si>
  <si>
    <t>43,7%</t>
  </si>
  <si>
    <t>Count of Namn</t>
  </si>
  <si>
    <t>Kimstadträffen 89 deltagare</t>
  </si>
  <si>
    <t>P10-11 Kimstadträffen 18 deltagare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</si>
</sst>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ptos Narrow"/>
      <family val="2"/>
      <scheme val="minor"/>
    </font>
    <font>
      <sz val="11"/>
      <color rgb="FF212529"/>
      <name val="Segoe UI"/>
      <family val="2"/>
    </font>
    <font>
      <sz val="8"/>
      <name val="Aptos Narrow"/>
      <family val="2"/>
      <scheme val="minor"/>
    </font>
    <font>
      <sz val="9"/>
      <color indexed="81"/>
      <name val="Tahoma"/>
      <family val="2"/>
    </font>
    <font>
      <b/>
      <sz val="9"/>
      <color indexed="81"/>
      <name val="Tahoma"/>
      <family val="2"/>
    </font>
    <font>
      <sz val="12"/>
      <color rgb="FF000000"/>
      <name val="Arial"/>
      <family val="2"/>
    </font>
    <font>
      <sz val="18"/>
      <color rgb="FF000000"/>
      <name val="Arial"/>
      <family val="2"/>
    </font>
    <font>
      <sz val="14"/>
      <color rgb="FF000000"/>
      <name val="Arial"/>
      <family val="2"/>
    </font>
    <font>
      <sz val="12"/>
      <color rgb="FF666666"/>
      <name val="Arial"/>
      <family val="2"/>
    </font>
    <font>
      <b/>
      <sz val="12"/>
      <color rgb="FF666666"/>
      <name val="Arial"/>
      <family val="2"/>
    </font>
    <font>
      <b/>
      <sz val="11"/>
      <color theme="0"/>
      <name val="Segoe UI"/>
      <family val="2"/>
    </font>
    <font>
      <b/>
      <sz val="16"/>
      <color theme="1"/>
      <name val="Aptos Narrow"/>
      <family val="2"/>
      <scheme val="minor"/>
    </font>
    <font>
      <b/>
      <sz val="11"/>
      <color theme="1"/>
      <name val="Aptos Narrow"/>
      <family val="2"/>
      <scheme val="minor"/>
    </font>
    <font>
      <sz val="11"/>
      <color theme="0" tint="-0.249977111117893"/>
      <name val="Aptos Narrow"/>
      <family val="2"/>
      <scheme val="minor"/>
    </font>
    <font>
      <sz val="9"/>
      <color indexed="81"/>
      <name val="Tahoma"/>
      <charset val="1"/>
    </font>
  </fonts>
  <fills count="13">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rgb="FFBF8F00"/>
        <bgColor indexed="64"/>
      </patternFill>
    </fill>
    <fill>
      <patternFill patternType="solid">
        <fgColor rgb="FFBFBFBF"/>
        <bgColor indexed="64"/>
      </patternFill>
    </fill>
    <fill>
      <patternFill patternType="solid">
        <fgColor rgb="FFFFD966"/>
        <bgColor indexed="64"/>
      </patternFill>
    </fill>
    <fill>
      <patternFill patternType="solid">
        <fgColor rgb="FFFFFF0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2"/>
        <bgColor indexed="64"/>
      </patternFill>
    </fill>
  </fills>
  <borders count="1">
    <border>
      <left/>
      <right/>
      <top/>
      <bottom/>
      <diagonal/>
    </border>
  </borders>
  <cellStyleXfs count="1">
    <xf numFmtId="0" fontId="0" fillId="0" borderId="0"/>
  </cellStyleXfs>
  <cellXfs count="45">
    <xf numFmtId="0" fontId="0" fillId="0" borderId="0" xfId="0"/>
    <xf numFmtId="0" fontId="0" fillId="0" borderId="0" xfId="0" applyAlignment="1">
      <alignment vertical="center" wrapText="1"/>
    </xf>
    <xf numFmtId="0" fontId="6"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left" vertical="center" wrapText="1" indent="1"/>
    </xf>
    <xf numFmtId="0" fontId="5" fillId="0" borderId="0" xfId="0" applyFont="1" applyAlignment="1">
      <alignment horizontal="left" vertical="center" wrapText="1" indent="1"/>
    </xf>
    <xf numFmtId="0" fontId="7" fillId="0" borderId="0" xfId="0" applyFont="1" applyAlignment="1">
      <alignment vertical="center" wrapText="1"/>
    </xf>
    <xf numFmtId="0" fontId="5" fillId="0" borderId="0" xfId="0" applyFont="1" applyAlignment="1">
      <alignment horizontal="left" vertical="center" wrapText="1" indent="2"/>
    </xf>
    <xf numFmtId="0" fontId="9" fillId="0" borderId="0" xfId="0" applyFont="1" applyAlignment="1">
      <alignment vertical="center" wrapText="1"/>
    </xf>
    <xf numFmtId="0" fontId="1" fillId="0" borderId="0" xfId="0" applyFont="1" applyAlignment="1">
      <alignment horizontal="right" vertical="center" wrapText="1"/>
    </xf>
    <xf numFmtId="0" fontId="1" fillId="0" borderId="0" xfId="0" applyFont="1" applyAlignment="1">
      <alignment vertical="center" wrapText="1"/>
    </xf>
    <xf numFmtId="20" fontId="1" fillId="0" borderId="0" xfId="0" applyNumberFormat="1" applyFont="1" applyAlignment="1">
      <alignment vertical="center" wrapText="1"/>
    </xf>
    <xf numFmtId="46" fontId="1" fillId="0" borderId="0" xfId="0" applyNumberFormat="1" applyFont="1" applyAlignment="1">
      <alignment vertical="center" wrapText="1"/>
    </xf>
    <xf numFmtId="0" fontId="10" fillId="0" borderId="0" xfId="0" applyFont="1" applyAlignment="1">
      <alignment horizontal="left" vertical="center" wrapText="1"/>
    </xf>
    <xf numFmtId="0" fontId="0" fillId="0" borderId="0" xfId="0" pivotButton="1"/>
    <xf numFmtId="0" fontId="0" fillId="0" borderId="0" xfId="0" applyAlignment="1">
      <alignment horizontal="left"/>
    </xf>
    <xf numFmtId="0" fontId="0" fillId="2" borderId="0" xfId="0" applyFill="1"/>
    <xf numFmtId="10" fontId="0" fillId="0" borderId="0" xfId="0" quotePrefix="1" applyNumberFormat="1" applyAlignment="1">
      <alignment horizontal="right"/>
    </xf>
    <xf numFmtId="0" fontId="0" fillId="3" borderId="0" xfId="0" applyFill="1"/>
    <xf numFmtId="0" fontId="0" fillId="4" borderId="0" xfId="0" applyFill="1"/>
    <xf numFmtId="0" fontId="0" fillId="5" borderId="0" xfId="0" applyFill="1"/>
    <xf numFmtId="0" fontId="0" fillId="6" borderId="0" xfId="0" applyFill="1"/>
    <xf numFmtId="49" fontId="10" fillId="0" borderId="0" xfId="0" applyNumberFormat="1" applyFont="1" applyAlignment="1">
      <alignment horizontal="left" vertical="center" wrapText="1"/>
    </xf>
    <xf numFmtId="49" fontId="1" fillId="0" borderId="0" xfId="0" applyNumberFormat="1" applyFont="1" applyAlignment="1">
      <alignment vertical="center" wrapText="1"/>
    </xf>
    <xf numFmtId="49" fontId="0" fillId="0" borderId="0" xfId="0" applyNumberFormat="1"/>
    <xf numFmtId="20" fontId="0" fillId="0" borderId="0" xfId="0" applyNumberFormat="1"/>
    <xf numFmtId="46" fontId="0" fillId="0" borderId="0" xfId="0" applyNumberFormat="1"/>
    <xf numFmtId="1" fontId="0" fillId="0" borderId="0" xfId="0" applyNumberFormat="1"/>
    <xf numFmtId="164" fontId="10" fillId="0" borderId="0" xfId="0" applyNumberFormat="1" applyFont="1" applyAlignment="1">
      <alignment horizontal="left" vertical="center" wrapText="1"/>
    </xf>
    <xf numFmtId="164" fontId="0" fillId="0" borderId="0" xfId="0" applyNumberFormat="1"/>
    <xf numFmtId="1" fontId="0" fillId="7" borderId="0" xfId="0" applyNumberFormat="1" applyFill="1"/>
    <xf numFmtId="0" fontId="0" fillId="7" borderId="0" xfId="0" applyFill="1"/>
    <xf numFmtId="164" fontId="0" fillId="7" borderId="0" xfId="0" applyNumberFormat="1" applyFill="1"/>
    <xf numFmtId="0" fontId="0" fillId="0" borderId="0" xfId="0" applyAlignment="1">
      <alignment horizontal="left" indent="1"/>
    </xf>
    <xf numFmtId="0" fontId="12" fillId="8" borderId="0" xfId="0" applyFont="1" applyFill="1"/>
    <xf numFmtId="0" fontId="0" fillId="8" borderId="0" xfId="0" applyFill="1"/>
    <xf numFmtId="0" fontId="11" fillId="11" borderId="0" xfId="0" applyFont="1" applyFill="1" applyAlignment="1">
      <alignment horizontal="center" vertical="center"/>
    </xf>
    <xf numFmtId="0" fontId="11" fillId="9" borderId="0" xfId="0" applyFont="1" applyFill="1" applyAlignment="1">
      <alignment horizontal="center" vertical="center"/>
    </xf>
    <xf numFmtId="0" fontId="11" fillId="10" borderId="0" xfId="0" applyFont="1" applyFill="1" applyAlignment="1">
      <alignment horizontal="center" vertical="center"/>
    </xf>
    <xf numFmtId="0" fontId="13" fillId="12" borderId="0" xfId="0" applyFont="1" applyFill="1"/>
    <xf numFmtId="0" fontId="0" fillId="0" borderId="0" xfId="0" applyNumberFormat="1"/>
    <xf numFmtId="0" fontId="0" fillId="0" borderId="0" xfId="0"/>
    <xf numFmtId="10" fontId="0" fillId="0" borderId="0" xfId="0" quotePrefix="1" applyNumberFormat="1" applyAlignment="1">
      <alignment horizontal="right"/>
    </xf>
    <xf numFmtId="0" fontId="0" fillId="0" borderId="0" xfId="0" quotePrefix="1" applyAlignment="1">
      <alignment horizontal="right"/>
    </xf>
    <xf numFmtId="0" fontId="0" fillId="9" borderId="0" xfId="0" applyFill="1" applyAlignment="1">
      <alignment horizontal="left" indent="1"/>
    </xf>
  </cellXfs>
  <cellStyles count="1">
    <cellStyle name="Normal" xfId="0" builtinId="0"/>
  </cellStyles>
  <dxfs count="43">
    <dxf>
      <fill>
        <patternFill patternType="solid">
          <bgColor rgb="FFBF8F00"/>
        </patternFill>
      </fill>
    </dxf>
    <dxf>
      <fill>
        <patternFill patternType="solid">
          <bgColor rgb="FFBFBFBF"/>
        </patternFill>
      </fill>
    </dxf>
    <dxf>
      <fill>
        <patternFill patternType="solid">
          <bgColor rgb="FFFFD966"/>
        </patternFill>
      </fill>
    </dxf>
    <dxf>
      <fill>
        <patternFill patternType="solid">
          <bgColor rgb="FFBF8F00"/>
        </patternFill>
      </fill>
    </dxf>
    <dxf>
      <fill>
        <patternFill patternType="solid">
          <bgColor rgb="FFBFBFBF"/>
        </patternFill>
      </fill>
    </dxf>
    <dxf>
      <fill>
        <patternFill patternType="solid">
          <bgColor rgb="FFFFD966"/>
        </patternFill>
      </fill>
    </dxf>
    <dxf>
      <fill>
        <patternFill patternType="solid">
          <bgColor rgb="FFBF8F00"/>
        </patternFill>
      </fill>
    </dxf>
    <dxf>
      <fill>
        <patternFill patternType="solid">
          <bgColor rgb="FFBFBFBF"/>
        </patternFill>
      </fill>
    </dxf>
    <dxf>
      <fill>
        <patternFill patternType="solid">
          <bgColor rgb="FFFFD966"/>
        </patternFill>
      </fill>
    </dxf>
    <dxf>
      <fill>
        <patternFill patternType="solid">
          <bgColor rgb="FFBF8F00"/>
        </patternFill>
      </fill>
    </dxf>
    <dxf>
      <fill>
        <patternFill patternType="solid">
          <bgColor rgb="FFBFBFBF"/>
        </patternFill>
      </fill>
    </dxf>
    <dxf>
      <fill>
        <patternFill patternType="solid">
          <bgColor rgb="FFFFD966"/>
        </patternFill>
      </fill>
    </dxf>
    <dxf>
      <fill>
        <patternFill patternType="solid">
          <bgColor rgb="FFBF8F00"/>
        </patternFill>
      </fill>
    </dxf>
    <dxf>
      <fill>
        <patternFill patternType="solid">
          <bgColor rgb="FFBFBFBF"/>
        </patternFill>
      </fill>
    </dxf>
    <dxf>
      <fill>
        <patternFill patternType="solid">
          <bgColor rgb="FFFFD966"/>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rgb="FFFFD966"/>
        </patternFill>
      </fill>
    </dxf>
    <dxf>
      <fill>
        <patternFill patternType="solid">
          <bgColor rgb="FFBFBFBF"/>
        </patternFill>
      </fill>
    </dxf>
    <dxf>
      <fill>
        <patternFill patternType="solid">
          <bgColor rgb="FFBF8F00"/>
        </patternFill>
      </fill>
    </dxf>
    <dxf>
      <numFmt numFmtId="30" formatCode="@"/>
    </dxf>
    <dxf>
      <numFmt numFmtId="30" formatCode="@"/>
    </dxf>
    <dxf>
      <numFmt numFmtId="0" formatCode="General"/>
    </dxf>
    <dxf>
      <numFmt numFmtId="0" formatCode="General"/>
    </dxf>
    <dxf>
      <numFmt numFmtId="0" formatCode="General"/>
    </dxf>
    <dxf>
      <numFmt numFmtId="0" formatCode="General"/>
    </dxf>
    <dxf>
      <numFmt numFmtId="1" formatCode="0"/>
    </dxf>
    <dxf>
      <numFmt numFmtId="0" formatCode="General"/>
    </dxf>
    <dxf>
      <numFmt numFmtId="164" formatCode="0.0%"/>
    </dxf>
    <dxf>
      <numFmt numFmtId="0" formatCode="General"/>
    </dxf>
    <dxf>
      <font>
        <b/>
        <i val="0"/>
        <strike val="0"/>
        <condense val="0"/>
        <extend val="0"/>
        <outline val="0"/>
        <shadow val="0"/>
        <u val="none"/>
        <vertAlign val="baseline"/>
        <sz val="11"/>
        <color theme="0"/>
        <name val="Segoe UI"/>
        <family val="2"/>
        <scheme val="none"/>
      </font>
      <alignment horizontal="left" vertical="center" textRotation="0" wrapText="1" indent="0" justifyLastLine="0" shrinkToFit="0" readingOrder="0"/>
    </dxf>
  </dxfs>
  <tableStyles count="0" defaultTableStyle="TableStyleMedium2" defaultPivotStyle="PivotStyleLight16"/>
  <colors>
    <mruColors>
      <color rgb="FFFFD966"/>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a:t>Antal starter och deltagare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SE"/>
        </a:p>
      </c:txPr>
    </c:title>
    <c:autoTitleDeleted val="0"/>
    <c:plotArea>
      <c:layout>
        <c:manualLayout>
          <c:layoutTarget val="inner"/>
          <c:xMode val="edge"/>
          <c:yMode val="edge"/>
          <c:x val="5.03440448322338E-2"/>
          <c:y val="0.10722831784751066"/>
          <c:w val="0.91432692535054738"/>
          <c:h val="0.74818215859689563"/>
        </c:manualLayout>
      </c:layout>
      <c:lineChart>
        <c:grouping val="standard"/>
        <c:varyColors val="0"/>
        <c:ser>
          <c:idx val="2"/>
          <c:order val="2"/>
          <c:tx>
            <c:strRef>
              <c:f>'Cup statistik'!$D$1</c:f>
              <c:strCache>
                <c:ptCount val="1"/>
                <c:pt idx="0">
                  <c:v>Starter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'Cup statistik'!$A$2:$A$21</c:f>
              <c:strCache>
                <c:ptCount val="20"/>
                <c:pt idx="0">
                  <c:v>Vinter 2015 (endast 12-15)</c:v>
                </c:pt>
                <c:pt idx="1">
                  <c:v>Vinter 2016 (ej sen, vet)</c:v>
                </c:pt>
                <c:pt idx="2">
                  <c:v>Sommar 2016</c:v>
                </c:pt>
                <c:pt idx="3">
                  <c:v>Vinter 2017</c:v>
                </c:pt>
                <c:pt idx="4">
                  <c:v>Sommar 2017</c:v>
                </c:pt>
                <c:pt idx="5">
                  <c:v>Vinter 2018</c:v>
                </c:pt>
                <c:pt idx="6">
                  <c:v>Sommar 2018</c:v>
                </c:pt>
                <c:pt idx="7">
                  <c:v>Vinter 2019</c:v>
                </c:pt>
                <c:pt idx="8">
                  <c:v>Sommar 2019</c:v>
                </c:pt>
                <c:pt idx="9">
                  <c:v>Vinter 2020</c:v>
                </c:pt>
                <c:pt idx="10">
                  <c:v>Sommar 2020</c:v>
                </c:pt>
                <c:pt idx="11">
                  <c:v>Vinter 2021</c:v>
                </c:pt>
                <c:pt idx="12">
                  <c:v>Sommar 2021</c:v>
                </c:pt>
                <c:pt idx="13">
                  <c:v>Vinter 2022</c:v>
                </c:pt>
                <c:pt idx="14">
                  <c:v>Sommar 2022</c:v>
                </c:pt>
                <c:pt idx="15">
                  <c:v>Vinter 2023</c:v>
                </c:pt>
                <c:pt idx="16">
                  <c:v>Sommar 2023</c:v>
                </c:pt>
                <c:pt idx="17">
                  <c:v>Vinter 2024</c:v>
                </c:pt>
                <c:pt idx="18">
                  <c:v>Sommar 2024</c:v>
                </c:pt>
                <c:pt idx="19">
                  <c:v>Vinter 2025</c:v>
                </c:pt>
              </c:strCache>
            </c:strRef>
          </c:cat>
          <c:val>
            <c:numRef>
              <c:f>'Cup statistik'!$D$2:$D$21</c:f>
              <c:numCache>
                <c:formatCode>General</c:formatCode>
                <c:ptCount val="20"/>
                <c:pt idx="0">
                  <c:v>52</c:v>
                </c:pt>
                <c:pt idx="1">
                  <c:v>75</c:v>
                </c:pt>
                <c:pt idx="2">
                  <c:v>157</c:v>
                </c:pt>
                <c:pt idx="3">
                  <c:v>130</c:v>
                </c:pt>
                <c:pt idx="4">
                  <c:v>185</c:v>
                </c:pt>
                <c:pt idx="5">
                  <c:v>211</c:v>
                </c:pt>
                <c:pt idx="6">
                  <c:v>227</c:v>
                </c:pt>
                <c:pt idx="7">
                  <c:v>141</c:v>
                </c:pt>
                <c:pt idx="8">
                  <c:v>259</c:v>
                </c:pt>
                <c:pt idx="9">
                  <c:v>39</c:v>
                </c:pt>
                <c:pt idx="10">
                  <c:v>114</c:v>
                </c:pt>
                <c:pt idx="11">
                  <c:v>163</c:v>
                </c:pt>
                <c:pt idx="12">
                  <c:v>315</c:v>
                </c:pt>
                <c:pt idx="13">
                  <c:v>366</c:v>
                </c:pt>
                <c:pt idx="14">
                  <c:v>410</c:v>
                </c:pt>
                <c:pt idx="15">
                  <c:v>347</c:v>
                </c:pt>
                <c:pt idx="16">
                  <c:v>435</c:v>
                </c:pt>
                <c:pt idx="17">
                  <c:v>379</c:v>
                </c:pt>
                <c:pt idx="18">
                  <c:v>408</c:v>
                </c:pt>
                <c:pt idx="19">
                  <c:v>433</c:v>
                </c:pt>
              </c:numCache>
            </c:numRef>
          </c:val>
          <c:smooth val="0"/>
          <c:extLst>
            <c:ext xmlns:c16="http://schemas.microsoft.com/office/drawing/2014/chart" uri="{C3380CC4-5D6E-409C-BE32-E72D297353CC}">
              <c16:uniqueId val="{00000000-0524-403B-86DA-E7AC4AF6162C}"/>
            </c:ext>
          </c:extLst>
        </c:ser>
        <c:dLbls>
          <c:showLegendKey val="0"/>
          <c:showVal val="0"/>
          <c:showCatName val="0"/>
          <c:showSerName val="0"/>
          <c:showPercent val="0"/>
          <c:showBubbleSize val="0"/>
        </c:dLbls>
        <c:marker val="1"/>
        <c:smooth val="0"/>
        <c:axId val="299713632"/>
        <c:axId val="299715928"/>
        <c:extLst>
          <c:ext xmlns:c15="http://schemas.microsoft.com/office/drawing/2012/chart" uri="{02D57815-91ED-43cb-92C2-25804820EDAC}">
            <c15:filteredLineSeries>
              <c15:ser>
                <c:idx val="0"/>
                <c:order val="0"/>
                <c:tx>
                  <c:strRef>
                    <c:extLst>
                      <c:ext uri="{02D57815-91ED-43cb-92C2-25804820EDAC}">
                        <c15:formulaRef>
                          <c15:sqref>'Cup statistik'!$B$1</c15:sqref>
                        </c15:formulaRef>
                      </c:ext>
                    </c:extLst>
                    <c:strCache>
                      <c:ptCount val="1"/>
                      <c:pt idx="0">
                        <c:v>Tävlingar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extLst>
                      <c:ext uri="{02D57815-91ED-43cb-92C2-25804820EDAC}">
                        <c15:formulaRef>
                          <c15:sqref>'Cup statistik'!$A$2:$A$21</c15:sqref>
                        </c15:formulaRef>
                      </c:ext>
                    </c:extLst>
                    <c:strCache>
                      <c:ptCount val="20"/>
                      <c:pt idx="0">
                        <c:v>Vinter 2015 (endast 12-15)</c:v>
                      </c:pt>
                      <c:pt idx="1">
                        <c:v>Vinter 2016 (ej sen, vet)</c:v>
                      </c:pt>
                      <c:pt idx="2">
                        <c:v>Sommar 2016</c:v>
                      </c:pt>
                      <c:pt idx="3">
                        <c:v>Vinter 2017</c:v>
                      </c:pt>
                      <c:pt idx="4">
                        <c:v>Sommar 2017</c:v>
                      </c:pt>
                      <c:pt idx="5">
                        <c:v>Vinter 2018</c:v>
                      </c:pt>
                      <c:pt idx="6">
                        <c:v>Sommar 2018</c:v>
                      </c:pt>
                      <c:pt idx="7">
                        <c:v>Vinter 2019</c:v>
                      </c:pt>
                      <c:pt idx="8">
                        <c:v>Sommar 2019</c:v>
                      </c:pt>
                      <c:pt idx="9">
                        <c:v>Vinter 2020</c:v>
                      </c:pt>
                      <c:pt idx="10">
                        <c:v>Sommar 2020</c:v>
                      </c:pt>
                      <c:pt idx="11">
                        <c:v>Vinter 2021</c:v>
                      </c:pt>
                      <c:pt idx="12">
                        <c:v>Sommar 2021</c:v>
                      </c:pt>
                      <c:pt idx="13">
                        <c:v>Vinter 2022</c:v>
                      </c:pt>
                      <c:pt idx="14">
                        <c:v>Sommar 2022</c:v>
                      </c:pt>
                      <c:pt idx="15">
                        <c:v>Vinter 2023</c:v>
                      </c:pt>
                      <c:pt idx="16">
                        <c:v>Sommar 2023</c:v>
                      </c:pt>
                      <c:pt idx="17">
                        <c:v>Vinter 2024</c:v>
                      </c:pt>
                      <c:pt idx="18">
                        <c:v>Sommar 2024</c:v>
                      </c:pt>
                      <c:pt idx="19">
                        <c:v>Vinter 2025</c:v>
                      </c:pt>
                    </c:strCache>
                  </c:strRef>
                </c:cat>
                <c:val>
                  <c:numRef>
                    <c:extLst>
                      <c:ext uri="{02D57815-91ED-43cb-92C2-25804820EDAC}">
                        <c15:formulaRef>
                          <c15:sqref>'Cup statistik'!$B$2:$B$19</c15:sqref>
                        </c15:formulaRef>
                      </c:ext>
                    </c:extLst>
                    <c:numCache>
                      <c:formatCode>General</c:formatCode>
                      <c:ptCount val="18"/>
                      <c:pt idx="0">
                        <c:v>3</c:v>
                      </c:pt>
                      <c:pt idx="1">
                        <c:v>2</c:v>
                      </c:pt>
                      <c:pt idx="2">
                        <c:v>5</c:v>
                      </c:pt>
                      <c:pt idx="3">
                        <c:v>4</c:v>
                      </c:pt>
                      <c:pt idx="4">
                        <c:v>6</c:v>
                      </c:pt>
                      <c:pt idx="5">
                        <c:v>5</c:v>
                      </c:pt>
                      <c:pt idx="6">
                        <c:v>6</c:v>
                      </c:pt>
                      <c:pt idx="7">
                        <c:v>3</c:v>
                      </c:pt>
                      <c:pt idx="8">
                        <c:v>6</c:v>
                      </c:pt>
                      <c:pt idx="9">
                        <c:v>1</c:v>
                      </c:pt>
                      <c:pt idx="10">
                        <c:v>3</c:v>
                      </c:pt>
                      <c:pt idx="11">
                        <c:v>3</c:v>
                      </c:pt>
                      <c:pt idx="12">
                        <c:v>6</c:v>
                      </c:pt>
                      <c:pt idx="13">
                        <c:v>5</c:v>
                      </c:pt>
                      <c:pt idx="14">
                        <c:v>8</c:v>
                      </c:pt>
                      <c:pt idx="15">
                        <c:v>5</c:v>
                      </c:pt>
                      <c:pt idx="16">
                        <c:v>8</c:v>
                      </c:pt>
                      <c:pt idx="17">
                        <c:v>6</c:v>
                      </c:pt>
                    </c:numCache>
                  </c:numRef>
                </c:val>
                <c:smooth val="0"/>
                <c:extLst>
                  <c:ext xmlns:c16="http://schemas.microsoft.com/office/drawing/2014/chart" uri="{C3380CC4-5D6E-409C-BE32-E72D297353CC}">
                    <c16:uniqueId val="{00000002-0524-403B-86DA-E7AC4AF6162C}"/>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'Cup statistik'!$C$1</c15:sqref>
                        </c15:formulaRef>
                      </c:ext>
                    </c:extLst>
                    <c:strCache>
                      <c:ptCount val="1"/>
                      <c:pt idx="0">
                        <c:v>Antal klubbar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extLst xmlns:c15="http://schemas.microsoft.com/office/drawing/2012/chart">
                      <c:ext xmlns:c15="http://schemas.microsoft.com/office/drawing/2012/chart" uri="{02D57815-91ED-43cb-92C2-25804820EDAC}">
                        <c15:formulaRef>
                          <c15:sqref>'Cup statistik'!$A$2:$A$21</c15:sqref>
                        </c15:formulaRef>
                      </c:ext>
                    </c:extLst>
                    <c:strCache>
                      <c:ptCount val="20"/>
                      <c:pt idx="0">
                        <c:v>Vinter 2015 (endast 12-15)</c:v>
                      </c:pt>
                      <c:pt idx="1">
                        <c:v>Vinter 2016 (ej sen, vet)</c:v>
                      </c:pt>
                      <c:pt idx="2">
                        <c:v>Sommar 2016</c:v>
                      </c:pt>
                      <c:pt idx="3">
                        <c:v>Vinter 2017</c:v>
                      </c:pt>
                      <c:pt idx="4">
                        <c:v>Sommar 2017</c:v>
                      </c:pt>
                      <c:pt idx="5">
                        <c:v>Vinter 2018</c:v>
                      </c:pt>
                      <c:pt idx="6">
                        <c:v>Sommar 2018</c:v>
                      </c:pt>
                      <c:pt idx="7">
                        <c:v>Vinter 2019</c:v>
                      </c:pt>
                      <c:pt idx="8">
                        <c:v>Sommar 2019</c:v>
                      </c:pt>
                      <c:pt idx="9">
                        <c:v>Vinter 2020</c:v>
                      </c:pt>
                      <c:pt idx="10">
                        <c:v>Sommar 2020</c:v>
                      </c:pt>
                      <c:pt idx="11">
                        <c:v>Vinter 2021</c:v>
                      </c:pt>
                      <c:pt idx="12">
                        <c:v>Sommar 2021</c:v>
                      </c:pt>
                      <c:pt idx="13">
                        <c:v>Vinter 2022</c:v>
                      </c:pt>
                      <c:pt idx="14">
                        <c:v>Sommar 2022</c:v>
                      </c:pt>
                      <c:pt idx="15">
                        <c:v>Vinter 2023</c:v>
                      </c:pt>
                      <c:pt idx="16">
                        <c:v>Sommar 2023</c:v>
                      </c:pt>
                      <c:pt idx="17">
                        <c:v>Vinter 2024</c:v>
                      </c:pt>
                      <c:pt idx="18">
                        <c:v>Sommar 2024</c:v>
                      </c:pt>
                      <c:pt idx="19">
                        <c:v>Vinter 2025</c:v>
                      </c:pt>
                    </c:strCache>
                  </c:strRef>
                </c:cat>
                <c:val>
                  <c:numRef>
                    <c:extLst xmlns:c15="http://schemas.microsoft.com/office/drawing/2012/chart">
                      <c:ext xmlns:c15="http://schemas.microsoft.com/office/drawing/2012/chart" uri="{02D57815-91ED-43cb-92C2-25804820EDAC}">
                        <c15:formulaRef>
                          <c15:sqref>'Cup statistik'!$C$2:$C$9</c15:sqref>
                        </c15:formulaRef>
                      </c:ext>
                    </c:extLst>
                    <c:numCache>
                      <c:formatCode>General</c:formatCode>
                      <c:ptCount val="8"/>
                      <c:pt idx="0">
                        <c:v>6</c:v>
                      </c:pt>
                      <c:pt idx="1">
                        <c:v>6</c:v>
                      </c:pt>
                      <c:pt idx="2">
                        <c:v>6</c:v>
                      </c:pt>
                      <c:pt idx="3">
                        <c:v>7</c:v>
                      </c:pt>
                      <c:pt idx="4">
                        <c:v>9</c:v>
                      </c:pt>
                      <c:pt idx="5">
                        <c:v>9</c:v>
                      </c:pt>
                      <c:pt idx="6">
                        <c:v>9</c:v>
                      </c:pt>
                      <c:pt idx="7">
                        <c:v>11</c:v>
                      </c:pt>
                    </c:numCache>
                  </c:numRef>
                </c:val>
                <c:smooth val="0"/>
                <c:extLst xmlns:c15="http://schemas.microsoft.com/office/drawing/2012/chart">
                  <c:ext xmlns:c16="http://schemas.microsoft.com/office/drawing/2014/chart" uri="{C3380CC4-5D6E-409C-BE32-E72D297353CC}">
                    <c16:uniqueId val="{00000003-0524-403B-86DA-E7AC4AF6162C}"/>
                  </c:ext>
                </c:extLst>
              </c15:ser>
            </c15:filteredLineSeries>
          </c:ext>
        </c:extLst>
      </c:lineChart>
      <c:lineChart>
        <c:grouping val="standard"/>
        <c:varyColors val="0"/>
        <c:ser>
          <c:idx val="3"/>
          <c:order val="3"/>
          <c:tx>
            <c:strRef>
              <c:f>'Cup statistik'!$E$1</c:f>
              <c:strCache>
                <c:ptCount val="1"/>
                <c:pt idx="0">
                  <c:v>Deltagare</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'Cup statistik'!$A$2:$A$21</c:f>
              <c:strCache>
                <c:ptCount val="20"/>
                <c:pt idx="0">
                  <c:v>Vinter 2015 (endast 12-15)</c:v>
                </c:pt>
                <c:pt idx="1">
                  <c:v>Vinter 2016 (ej sen, vet)</c:v>
                </c:pt>
                <c:pt idx="2">
                  <c:v>Sommar 2016</c:v>
                </c:pt>
                <c:pt idx="3">
                  <c:v>Vinter 2017</c:v>
                </c:pt>
                <c:pt idx="4">
                  <c:v>Sommar 2017</c:v>
                </c:pt>
                <c:pt idx="5">
                  <c:v>Vinter 2018</c:v>
                </c:pt>
                <c:pt idx="6">
                  <c:v>Sommar 2018</c:v>
                </c:pt>
                <c:pt idx="7">
                  <c:v>Vinter 2019</c:v>
                </c:pt>
                <c:pt idx="8">
                  <c:v>Sommar 2019</c:v>
                </c:pt>
                <c:pt idx="9">
                  <c:v>Vinter 2020</c:v>
                </c:pt>
                <c:pt idx="10">
                  <c:v>Sommar 2020</c:v>
                </c:pt>
                <c:pt idx="11">
                  <c:v>Vinter 2021</c:v>
                </c:pt>
                <c:pt idx="12">
                  <c:v>Sommar 2021</c:v>
                </c:pt>
                <c:pt idx="13">
                  <c:v>Vinter 2022</c:v>
                </c:pt>
                <c:pt idx="14">
                  <c:v>Sommar 2022</c:v>
                </c:pt>
                <c:pt idx="15">
                  <c:v>Vinter 2023</c:v>
                </c:pt>
                <c:pt idx="16">
                  <c:v>Sommar 2023</c:v>
                </c:pt>
                <c:pt idx="17">
                  <c:v>Vinter 2024</c:v>
                </c:pt>
                <c:pt idx="18">
                  <c:v>Sommar 2024</c:v>
                </c:pt>
                <c:pt idx="19">
                  <c:v>Vinter 2025</c:v>
                </c:pt>
              </c:strCache>
            </c:strRef>
          </c:cat>
          <c:val>
            <c:numRef>
              <c:f>'Cup statistik'!$E$2:$E$21</c:f>
              <c:numCache>
                <c:formatCode>General</c:formatCode>
                <c:ptCount val="20"/>
                <c:pt idx="0">
                  <c:v>25</c:v>
                </c:pt>
                <c:pt idx="1">
                  <c:v>57</c:v>
                </c:pt>
                <c:pt idx="2">
                  <c:v>58</c:v>
                </c:pt>
                <c:pt idx="3">
                  <c:v>55</c:v>
                </c:pt>
                <c:pt idx="4">
                  <c:v>73</c:v>
                </c:pt>
                <c:pt idx="5">
                  <c:v>69</c:v>
                </c:pt>
                <c:pt idx="6">
                  <c:v>83</c:v>
                </c:pt>
                <c:pt idx="7">
                  <c:v>79</c:v>
                </c:pt>
                <c:pt idx="8">
                  <c:v>87</c:v>
                </c:pt>
                <c:pt idx="9">
                  <c:v>39</c:v>
                </c:pt>
                <c:pt idx="10">
                  <c:v>65</c:v>
                </c:pt>
                <c:pt idx="11">
                  <c:v>96</c:v>
                </c:pt>
                <c:pt idx="12">
                  <c:v>126</c:v>
                </c:pt>
                <c:pt idx="13">
                  <c:v>154</c:v>
                </c:pt>
                <c:pt idx="14">
                  <c:v>129</c:v>
                </c:pt>
                <c:pt idx="15">
                  <c:v>134</c:v>
                </c:pt>
                <c:pt idx="16">
                  <c:v>127</c:v>
                </c:pt>
                <c:pt idx="17">
                  <c:v>149</c:v>
                </c:pt>
                <c:pt idx="18">
                  <c:v>145</c:v>
                </c:pt>
                <c:pt idx="19">
                  <c:v>132</c:v>
                </c:pt>
              </c:numCache>
            </c:numRef>
          </c:val>
          <c:smooth val="0"/>
          <c:extLst>
            <c:ext xmlns:c16="http://schemas.microsoft.com/office/drawing/2014/chart" uri="{C3380CC4-5D6E-409C-BE32-E72D297353CC}">
              <c16:uniqueId val="{00000001-0524-403B-86DA-E7AC4AF6162C}"/>
            </c:ext>
          </c:extLst>
        </c:ser>
        <c:dLbls>
          <c:showLegendKey val="0"/>
          <c:showVal val="0"/>
          <c:showCatName val="0"/>
          <c:showSerName val="0"/>
          <c:showPercent val="0"/>
          <c:showBubbleSize val="0"/>
        </c:dLbls>
        <c:marker val="1"/>
        <c:smooth val="0"/>
        <c:axId val="1077970736"/>
        <c:axId val="1077962536"/>
      </c:lineChart>
      <c:catAx>
        <c:axId val="299713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299715928"/>
        <c:crosses val="autoZero"/>
        <c:auto val="1"/>
        <c:lblAlgn val="ctr"/>
        <c:lblOffset val="100"/>
        <c:noMultiLvlLbl val="0"/>
      </c:catAx>
      <c:valAx>
        <c:axId val="2997159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299713632"/>
        <c:crosses val="autoZero"/>
        <c:crossBetween val="between"/>
      </c:valAx>
      <c:valAx>
        <c:axId val="107796253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1077970736"/>
        <c:crosses val="max"/>
        <c:crossBetween val="between"/>
      </c:valAx>
      <c:catAx>
        <c:axId val="1077970736"/>
        <c:scaling>
          <c:orientation val="minMax"/>
        </c:scaling>
        <c:delete val="1"/>
        <c:axPos val="b"/>
        <c:numFmt formatCode="General" sourceLinked="1"/>
        <c:majorTickMark val="out"/>
        <c:minorTickMark val="none"/>
        <c:tickLblPos val="nextTo"/>
        <c:crossAx val="107796253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a:t>Antal tävlingar och klubbar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SE"/>
        </a:p>
      </c:txPr>
    </c:title>
    <c:autoTitleDeleted val="0"/>
    <c:plotArea>
      <c:layout/>
      <c:lineChart>
        <c:grouping val="standard"/>
        <c:varyColors val="0"/>
        <c:ser>
          <c:idx val="0"/>
          <c:order val="0"/>
          <c:tx>
            <c:strRef>
              <c:f>'Cup statistik'!$B$1</c:f>
              <c:strCache>
                <c:ptCount val="1"/>
                <c:pt idx="0">
                  <c:v>Tävlingar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'Cup statistik'!$A$3:$A$21</c:f>
              <c:strCache>
                <c:ptCount val="19"/>
                <c:pt idx="0">
                  <c:v>Vinter 2016 (ej sen, vet)</c:v>
                </c:pt>
                <c:pt idx="1">
                  <c:v>Sommar 2016</c:v>
                </c:pt>
                <c:pt idx="2">
                  <c:v>Vinter 2017</c:v>
                </c:pt>
                <c:pt idx="3">
                  <c:v>Sommar 2017</c:v>
                </c:pt>
                <c:pt idx="4">
                  <c:v>Vinter 2018</c:v>
                </c:pt>
                <c:pt idx="5">
                  <c:v>Sommar 2018</c:v>
                </c:pt>
                <c:pt idx="6">
                  <c:v>Vinter 2019</c:v>
                </c:pt>
                <c:pt idx="7">
                  <c:v>Sommar 2019</c:v>
                </c:pt>
                <c:pt idx="8">
                  <c:v>Vinter 2020</c:v>
                </c:pt>
                <c:pt idx="9">
                  <c:v>Sommar 2020</c:v>
                </c:pt>
                <c:pt idx="10">
                  <c:v>Vinter 2021</c:v>
                </c:pt>
                <c:pt idx="11">
                  <c:v>Sommar 2021</c:v>
                </c:pt>
                <c:pt idx="12">
                  <c:v>Vinter 2022</c:v>
                </c:pt>
                <c:pt idx="13">
                  <c:v>Sommar 2022</c:v>
                </c:pt>
                <c:pt idx="14">
                  <c:v>Vinter 2023</c:v>
                </c:pt>
                <c:pt idx="15">
                  <c:v>Sommar 2023</c:v>
                </c:pt>
                <c:pt idx="16">
                  <c:v>Vinter 2024</c:v>
                </c:pt>
                <c:pt idx="17">
                  <c:v>Sommar 2024</c:v>
                </c:pt>
                <c:pt idx="18">
                  <c:v>Vinter 2025</c:v>
                </c:pt>
              </c:strCache>
            </c:strRef>
          </c:cat>
          <c:val>
            <c:numRef>
              <c:f>'Cup statistik'!$B$3:$B$21</c:f>
              <c:numCache>
                <c:formatCode>General</c:formatCode>
                <c:ptCount val="19"/>
                <c:pt idx="0">
                  <c:v>2</c:v>
                </c:pt>
                <c:pt idx="1">
                  <c:v>5</c:v>
                </c:pt>
                <c:pt idx="2">
                  <c:v>4</c:v>
                </c:pt>
                <c:pt idx="3">
                  <c:v>6</c:v>
                </c:pt>
                <c:pt idx="4">
                  <c:v>5</c:v>
                </c:pt>
                <c:pt idx="5">
                  <c:v>6</c:v>
                </c:pt>
                <c:pt idx="6">
                  <c:v>3</c:v>
                </c:pt>
                <c:pt idx="7">
                  <c:v>6</c:v>
                </c:pt>
                <c:pt idx="8">
                  <c:v>1</c:v>
                </c:pt>
                <c:pt idx="9">
                  <c:v>3</c:v>
                </c:pt>
                <c:pt idx="10">
                  <c:v>3</c:v>
                </c:pt>
                <c:pt idx="11">
                  <c:v>6</c:v>
                </c:pt>
                <c:pt idx="12">
                  <c:v>5</c:v>
                </c:pt>
                <c:pt idx="13">
                  <c:v>8</c:v>
                </c:pt>
                <c:pt idx="14">
                  <c:v>5</c:v>
                </c:pt>
                <c:pt idx="15">
                  <c:v>8</c:v>
                </c:pt>
                <c:pt idx="16">
                  <c:v>6</c:v>
                </c:pt>
                <c:pt idx="17">
                  <c:v>8</c:v>
                </c:pt>
                <c:pt idx="18">
                  <c:v>7</c:v>
                </c:pt>
              </c:numCache>
            </c:numRef>
          </c:val>
          <c:smooth val="0"/>
          <c:extLst>
            <c:ext xmlns:c16="http://schemas.microsoft.com/office/drawing/2014/chart" uri="{C3380CC4-5D6E-409C-BE32-E72D297353CC}">
              <c16:uniqueId val="{00000000-5F41-4A94-BE12-6F2EC06CD09B}"/>
            </c:ext>
          </c:extLst>
        </c:ser>
        <c:ser>
          <c:idx val="1"/>
          <c:order val="1"/>
          <c:tx>
            <c:strRef>
              <c:f>'Cup statistik'!$C$1</c:f>
              <c:strCache>
                <c:ptCount val="1"/>
                <c:pt idx="0">
                  <c:v>Antal klubbar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'Cup statistik'!$A$3:$A$21</c:f>
              <c:strCache>
                <c:ptCount val="19"/>
                <c:pt idx="0">
                  <c:v>Vinter 2016 (ej sen, vet)</c:v>
                </c:pt>
                <c:pt idx="1">
                  <c:v>Sommar 2016</c:v>
                </c:pt>
                <c:pt idx="2">
                  <c:v>Vinter 2017</c:v>
                </c:pt>
                <c:pt idx="3">
                  <c:v>Sommar 2017</c:v>
                </c:pt>
                <c:pt idx="4">
                  <c:v>Vinter 2018</c:v>
                </c:pt>
                <c:pt idx="5">
                  <c:v>Sommar 2018</c:v>
                </c:pt>
                <c:pt idx="6">
                  <c:v>Vinter 2019</c:v>
                </c:pt>
                <c:pt idx="7">
                  <c:v>Sommar 2019</c:v>
                </c:pt>
                <c:pt idx="8">
                  <c:v>Vinter 2020</c:v>
                </c:pt>
                <c:pt idx="9">
                  <c:v>Sommar 2020</c:v>
                </c:pt>
                <c:pt idx="10">
                  <c:v>Vinter 2021</c:v>
                </c:pt>
                <c:pt idx="11">
                  <c:v>Sommar 2021</c:v>
                </c:pt>
                <c:pt idx="12">
                  <c:v>Vinter 2022</c:v>
                </c:pt>
                <c:pt idx="13">
                  <c:v>Sommar 2022</c:v>
                </c:pt>
                <c:pt idx="14">
                  <c:v>Vinter 2023</c:v>
                </c:pt>
                <c:pt idx="15">
                  <c:v>Sommar 2023</c:v>
                </c:pt>
                <c:pt idx="16">
                  <c:v>Vinter 2024</c:v>
                </c:pt>
                <c:pt idx="17">
                  <c:v>Sommar 2024</c:v>
                </c:pt>
                <c:pt idx="18">
                  <c:v>Vinter 2025</c:v>
                </c:pt>
              </c:strCache>
            </c:strRef>
          </c:cat>
          <c:val>
            <c:numRef>
              <c:f>'Cup statistik'!$C$3:$C$21</c:f>
              <c:numCache>
                <c:formatCode>General</c:formatCode>
                <c:ptCount val="19"/>
                <c:pt idx="0">
                  <c:v>6</c:v>
                </c:pt>
                <c:pt idx="1">
                  <c:v>6</c:v>
                </c:pt>
                <c:pt idx="2">
                  <c:v>7</c:v>
                </c:pt>
                <c:pt idx="3">
                  <c:v>9</c:v>
                </c:pt>
                <c:pt idx="4">
                  <c:v>9</c:v>
                </c:pt>
                <c:pt idx="5">
                  <c:v>9</c:v>
                </c:pt>
                <c:pt idx="6">
                  <c:v>11</c:v>
                </c:pt>
                <c:pt idx="7">
                  <c:v>10</c:v>
                </c:pt>
                <c:pt idx="8">
                  <c:v>10</c:v>
                </c:pt>
                <c:pt idx="9">
                  <c:v>8</c:v>
                </c:pt>
                <c:pt idx="10">
                  <c:v>14</c:v>
                </c:pt>
                <c:pt idx="11">
                  <c:v>16</c:v>
                </c:pt>
                <c:pt idx="12">
                  <c:v>17</c:v>
                </c:pt>
                <c:pt idx="13">
                  <c:v>12</c:v>
                </c:pt>
                <c:pt idx="14">
                  <c:v>14</c:v>
                </c:pt>
                <c:pt idx="15">
                  <c:v>11</c:v>
                </c:pt>
                <c:pt idx="16">
                  <c:v>18</c:v>
                </c:pt>
                <c:pt idx="17">
                  <c:v>14</c:v>
                </c:pt>
                <c:pt idx="18">
                  <c:v>16</c:v>
                </c:pt>
              </c:numCache>
            </c:numRef>
          </c:val>
          <c:smooth val="0"/>
          <c:extLst>
            <c:ext xmlns:c16="http://schemas.microsoft.com/office/drawing/2014/chart" uri="{C3380CC4-5D6E-409C-BE32-E72D297353CC}">
              <c16:uniqueId val="{00000001-5F41-4A94-BE12-6F2EC06CD09B}"/>
            </c:ext>
          </c:extLst>
        </c:ser>
        <c:dLbls>
          <c:showLegendKey val="0"/>
          <c:showVal val="0"/>
          <c:showCatName val="0"/>
          <c:showSerName val="0"/>
          <c:showPercent val="0"/>
          <c:showBubbleSize val="0"/>
        </c:dLbls>
        <c:marker val="1"/>
        <c:smooth val="0"/>
        <c:axId val="492465592"/>
        <c:axId val="492461984"/>
      </c:lineChart>
      <c:catAx>
        <c:axId val="492465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492461984"/>
        <c:crosses val="autoZero"/>
        <c:auto val="1"/>
        <c:lblAlgn val="ctr"/>
        <c:lblOffset val="100"/>
        <c:noMultiLvlLbl val="0"/>
      </c:catAx>
      <c:valAx>
        <c:axId val="4924619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crossAx val="492465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97734</xdr:colOff>
      <xdr:row>23</xdr:row>
      <xdr:rowOff>66468</xdr:rowOff>
    </xdr:from>
    <xdr:to>
      <xdr:col>7</xdr:col>
      <xdr:colOff>593034</xdr:colOff>
      <xdr:row>48</xdr:row>
      <xdr:rowOff>52182</xdr:rowOff>
    </xdr:to>
    <xdr:graphicFrame macro="">
      <xdr:nvGraphicFramePr>
        <xdr:cNvPr id="2" name="Chart 1">
          <a:extLst>
            <a:ext uri="{FF2B5EF4-FFF2-40B4-BE49-F238E27FC236}">
              <a16:creationId xmlns:a16="http://schemas.microsoft.com/office/drawing/2014/main" id="{3A1C81EF-12F5-46A9-9F47-D52160A152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735911</xdr:colOff>
      <xdr:row>23</xdr:row>
      <xdr:rowOff>62119</xdr:rowOff>
    </xdr:from>
    <xdr:to>
      <xdr:col>10</xdr:col>
      <xdr:colOff>1155011</xdr:colOff>
      <xdr:row>48</xdr:row>
      <xdr:rowOff>52181</xdr:rowOff>
    </xdr:to>
    <xdr:graphicFrame macro="">
      <xdr:nvGraphicFramePr>
        <xdr:cNvPr id="3" name="Chart 2">
          <a:extLst>
            <a:ext uri="{FF2B5EF4-FFF2-40B4-BE49-F238E27FC236}">
              <a16:creationId xmlns:a16="http://schemas.microsoft.com/office/drawing/2014/main" id="{B57219FC-F810-4EA3-B7A6-4378BCF139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Hall, Linus (ULR)" id="{47F38D53-F595-4AA0-8163-D567C6ACFC37}" userId="S::Linus.Hall@aptgroup.com::ce8cff6d-2887-4fc8-890b-ee3d74bc4ad0"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all, Linus (ULR)" refreshedDate="46153.491952777775" createdVersion="8" refreshedVersion="8" minRefreshableVersion="3" recordCount="431" xr:uid="{528861E0-CE39-4A10-9A9E-A1001AA6D77B}">
  <cacheSource type="worksheet">
    <worksheetSource name="Table1"/>
  </cacheSource>
  <cacheFields count="23">
    <cacheField name="Klass" numFmtId="0">
      <sharedItems containsBlank="1" count="27">
        <s v="Pojkar 10-11"/>
        <s v="Pojkar 12-13"/>
        <s v="Öppen klass/nybörjare"/>
        <s v="Flickor 12-13"/>
        <s v="Damer senior_motion"/>
        <s v="Flickor 10-11"/>
        <s v="Pojkar 14-15"/>
        <s v="Herrar senior_motion"/>
        <s v="Herrar 16-17"/>
        <s v="Damer 16-17"/>
        <s v="Flickor 14-15"/>
        <s v="Damer 18-21"/>
        <s v="Damer 18-19"/>
        <s v="Herrar 18-21"/>
        <s v="Damer 18-22"/>
        <s v="Damer 20-21"/>
        <m/>
        <s v="Flickor Nybörjare" u="1"/>
        <s v="Pojkar Nybörjare" u="1"/>
        <s v="Herrar senior o motion" u="1"/>
        <s v="Damer senior och motion" u="1"/>
        <s v="Herrar Senior" u="1"/>
        <s v="Damer Senior" u="1"/>
        <s v="Öppen klass" u="1"/>
        <s v="Damer Senior/Veteran" u="1"/>
        <s v="Herrar Senior/Veteran" u="1"/>
        <s v="Herrar senior och motion" u="1"/>
      </sharedItems>
    </cacheField>
    <cacheField name="Tävling" numFmtId="0">
      <sharedItems containsBlank="1" count="7">
        <s v="Nässjö 18/1 Kortdistans"/>
        <s v="Ätran 7/2 Kortdistans"/>
        <s v="Landehof 1/2 Kortdistans"/>
        <s v="Trollhättan 31/1 Sprint"/>
        <s v="Kimstadträffen 8/3"/>
        <s v="Borås Biathlon Race 7/3"/>
        <m/>
      </sharedItems>
    </cacheField>
    <cacheField name="Skott" numFmtId="0">
      <sharedItems containsString="0" containsBlank="1" containsNumber="1" containsInteger="1" minValue="10" maxValue="20"/>
    </cacheField>
    <cacheField name="Träff" numFmtId="0">
      <sharedItems containsString="0" containsBlank="1" containsNumber="1" containsInteger="1" minValue="-1" maxValue="15"/>
    </cacheField>
    <cacheField name="T%" numFmtId="164">
      <sharedItems containsBlank="1" containsMixedTypes="1" containsNumber="1" minValue="-0.05" maxValue="1"/>
    </cacheField>
    <cacheField name="T1" numFmtId="1">
      <sharedItems containsBlank="1" containsMixedTypes="1" containsNumber="1" containsInteger="1" minValue="0" maxValue="5"/>
    </cacheField>
    <cacheField name="T2" numFmtId="1">
      <sharedItems containsBlank="1" containsMixedTypes="1" containsNumber="1" containsInteger="1" minValue="0" maxValue="5"/>
    </cacheField>
    <cacheField name="T3" numFmtId="1">
      <sharedItems containsBlank="1" containsMixedTypes="1" containsNumber="1" containsInteger="1" minValue="0" maxValue="5"/>
    </cacheField>
    <cacheField name="T4" numFmtId="1">
      <sharedItems containsBlank="1" containsMixedTypes="1" containsNumber="1" containsInteger="1" minValue="1" maxValue="5"/>
    </cacheField>
    <cacheField name="T5" numFmtId="1">
      <sharedItems containsBlank="1" containsMixedTypes="1" containsNumber="1" containsInteger="1" minValue="0" maxValue="5"/>
    </cacheField>
    <cacheField name="Poäng" numFmtId="0">
      <sharedItems containsString="0" containsBlank="1" containsNumber="1" containsInteger="1" minValue="0" maxValue="15"/>
    </cacheField>
    <cacheField name="P2" numFmtId="0">
      <sharedItems containsString="0" containsBlank="1" containsNumber="1" containsInteger="1" minValue="0" maxValue="15"/>
    </cacheField>
    <cacheField name="Plac" numFmtId="0">
      <sharedItems containsBlank="1" containsMixedTypes="1" containsNumber="1" containsInteger="1" minValue="1" maxValue="17" count="19">
        <n v="7"/>
        <m/>
        <n v="8"/>
        <n v="11"/>
        <n v="1"/>
        <n v="4"/>
        <n v="3"/>
        <n v="2"/>
        <n v="5"/>
        <n v="6"/>
        <n v="10"/>
        <n v="13"/>
        <n v="9"/>
        <s v="5"/>
        <n v="12"/>
        <n v="15"/>
        <n v="14"/>
        <n v="16"/>
        <n v="17"/>
      </sharedItems>
    </cacheField>
    <cacheField name="Nr" numFmtId="0">
      <sharedItems containsString="0" containsBlank="1" containsNumber="1" containsInteger="1" minValue="1" maxValue="300"/>
    </cacheField>
    <cacheField name="Namn" numFmtId="0">
      <sharedItems containsBlank="1" count="196">
        <s v="Tore Wallquist"/>
        <s v="Nils Norrlin"/>
        <s v="Arvid Palmblad"/>
        <s v="John Palmblad"/>
        <s v="Nora Wallquist"/>
        <s v="Astrid Karlsson"/>
        <s v="Elin Wallquist"/>
        <s v="Olivia Grönkvist"/>
        <s v="Karl Bergh"/>
        <s v="Ines Hall"/>
        <s v="Gustav Frick Gräslund"/>
        <s v="Erik Vidunger"/>
        <s v="Erik Bergh"/>
        <s v="Ester Hall"/>
        <s v="Karin Frick Gräslund"/>
        <s v="Harry Skoog"/>
        <s v="Christoffer Skoog"/>
        <s v="Linus Hall"/>
        <s v="Sofia Frick"/>
        <s v="Kristin Vidunger"/>
        <s v="Niclas Bergh"/>
        <s v="Hugo Anell"/>
        <s v="Christoffer Skoogh"/>
        <s v="Adam Nelin"/>
        <s v="Edvin Rostedt"/>
        <s v="Wille Selkee"/>
        <s v="Astrid Bring"/>
        <s v="Ingrid Bring"/>
        <s v="Edit Bring"/>
        <s v="Ellen Rostedt"/>
        <s v="Solveig Ghisler-Solvang"/>
        <s v="Eskild Carlson"/>
        <s v="Jamie Qvist"/>
        <s v="Amelia Fjärrnäs"/>
        <s v="Felix Hamrin"/>
        <s v="Sam Boberg"/>
        <s v="Emil Lundqvist"/>
        <s v="Theodor Hörnberg"/>
        <s v="Agnes Boberg"/>
        <s v="Siri Isaksson Eggimann"/>
        <s v="Bonnie Bohlin"/>
        <s v="Milo Qvist"/>
        <s v="Leo Isaksson Eggimann"/>
        <s v="Alex Boberg"/>
        <s v="Liam Fjärrnäs"/>
        <s v="Hugo Grändemark"/>
        <s v="Oliver Qvist"/>
        <s v="Isabelle Hörnberg"/>
        <s v="Alma Lundqvist"/>
        <s v="Hampus Karlsson"/>
        <s v="Sara Fjärrnäs"/>
        <s v="Oskar Grändemark"/>
        <s v="Malin Qvist"/>
        <s v="Hanna Karlsson Adolfsson"/>
        <s v="Anders Fjärrnäs"/>
        <s v="Marcus Grändemark"/>
        <s v="Daniel Bohlin"/>
        <s v="Magnus Boberg"/>
        <s v="Fredrik Qvist"/>
        <s v="Malte Westerlund"/>
        <s v="Rut Ireholm"/>
        <s v="Tove Dahlberg-Magnér"/>
        <s v="Tove Dahlberg Magnér"/>
        <s v="Philip Nordberg"/>
        <s v="Arvid Enesten"/>
        <s v="Walter Blom"/>
        <s v="Gustav Norberg"/>
        <s v="Olle Oskarsson"/>
        <s v="Hanna Johansson"/>
        <s v="Philip Norberg"/>
        <s v="Magda Persson"/>
        <s v="Arvid Fröjdman"/>
        <s v="Manne Agnvall"/>
        <s v="Olof Oscarsson"/>
        <s v="Elsie Hahlin"/>
        <s v="Tove Eklund"/>
        <s v="Liv Björertz"/>
        <s v="Kerstin Bäckström"/>
        <s v="Smilla Kennberg"/>
        <s v="Majken Nygren"/>
        <s v="Emmett Kennberg"/>
        <s v="Simon Sandell"/>
        <s v="Edit Brask"/>
        <s v="Georg Fladrich"/>
        <s v="Hugo Ljungaeus"/>
        <s v="Esbjörn Bäckström"/>
        <s v="Einar Mörk"/>
        <s v="Alexander Edstam"/>
        <s v="Freja Karlsson"/>
        <s v="Hanna Pettersson"/>
        <s v="Märta Turunen"/>
        <s v="Vilma Eklind"/>
        <s v="Märta Gunnarsson"/>
        <s v="Axel Bjørnevik"/>
        <s v="Ebbe Svanfeldt"/>
        <s v="Selma Pettersson"/>
        <s v="Axel Bäckström"/>
        <s v="Malte Strömqvist"/>
        <s v="Isak Mårdh"/>
        <s v="Johan Fladrich"/>
        <s v="Felicia Hedberg"/>
        <s v="Ylva Oppås"/>
        <s v="Agnes Eklund"/>
        <s v="Ola Oppås"/>
        <s v="Leif Edman"/>
        <s v="Jonas Braam"/>
        <s v="Olle Sundqvist"/>
        <s v="Oskar Berggren"/>
        <s v="Ebba Sundling"/>
        <s v="Sigrid Nordlander"/>
        <s v="Linnea Härnman"/>
        <s v="Leo Härnman"/>
        <s v="Nils Konradsson"/>
        <s v="Linnea Forsberg"/>
        <s v="Elin Bennstam"/>
        <s v="Ella Sandh"/>
        <s v="Oscar Forsberg"/>
        <s v="Sam Lennart Forsberg"/>
        <s v="Marcus Bennstam"/>
        <s v="Celine Alkhagen"/>
        <s v="Isabelle Alkhagen"/>
        <s v="Isak Ehlers"/>
        <s v="Samuel Siby Rubio"/>
        <s v="Jonas Ehlers"/>
        <s v="Daniel Nilsson"/>
        <s v="Linnea Blomberg"/>
        <s v="Filip Ehlers"/>
        <s v="Felix Ehlers"/>
        <s v="Marcus Nilsson"/>
        <s v="Julia Nilsson"/>
        <s v="Isak Berg"/>
        <s v="Lucas Fogelberg"/>
        <s v="Emma Landgren"/>
        <s v="Carl Franzén"/>
        <s v="Charlie Hultman"/>
        <s v="Rikard Hultman"/>
        <s v="Egon Olsson"/>
        <s v="Elias Henriksson"/>
        <s v="Gusten Fagerberg"/>
        <s v="Albin Cederqvist Pettersson"/>
        <s v="Mauritz Selin"/>
        <s v="Stina Mürvin"/>
        <s v="Juni Esteryd"/>
        <s v="Alfred Müller Müller"/>
        <s v="Noa Nordgren"/>
        <s v="Alma Fagerberg"/>
        <s v="Line Norlin"/>
        <s v="Gustav Mürvin"/>
        <s v="Olle Dahlgren"/>
        <s v="Ville Johansson"/>
        <s v="Ida Mürvin"/>
        <s v="Alicia Von Ahn"/>
        <s v="Märta Pettersson"/>
        <s v="William von Ahn"/>
        <s v="Astor Lyckhammar"/>
        <s v="Adrian Estrin"/>
        <s v="Alfred Müller"/>
        <s v="August Carlqvist"/>
        <s v="Willbur Staaf"/>
        <s v="Thrulls Staaf"/>
        <s v="Sandra Petersson"/>
        <s v="Linnea Elofsson"/>
        <s v="Ebba Gising"/>
        <s v="Astrid Gising"/>
        <s v="Moa Våtz"/>
        <s v="Flora Sandelius"/>
        <s v="Daniel Våtz"/>
        <s v="Andreas Gising"/>
        <s v="Frans Engström"/>
        <s v="Lena Persson"/>
        <s v="Oskar Svanberg"/>
        <s v="Ella Keller"/>
        <s v="Emil Sundberg"/>
        <s v="Sven Sand"/>
        <s v="Assar Sand"/>
        <s v="Stina Östlund"/>
        <s v="Olivia Alvin"/>
        <s v="Sixten Sand"/>
        <s v="Elis Byström"/>
        <s v="Wilhelm Hallander"/>
        <s v="Eskil Clement"/>
        <s v="Agnes Tapper"/>
        <s v="Jennifer Stigsson"/>
        <s v="Oskar Gustafsson"/>
        <s v="Pablo Vergara"/>
        <s v="Sara Qvarnström"/>
        <s v="Elsa Öjerhed"/>
        <s v="Leif Dahlberg"/>
        <s v="Signe Brodén"/>
        <s v="Elvira Lindman"/>
        <s v="Emilia Ferraro"/>
        <s v="Henrik Ferraro"/>
        <s v="Theodor Måwe"/>
        <s v="Kateryna Bazan"/>
        <s v="Josefin Ahlqvist"/>
        <m/>
      </sharedItems>
    </cacheField>
    <cacheField name="Klubb" numFmtId="0">
      <sharedItems containsBlank="1" count="25">
        <s v="ASK Växjö"/>
        <s v="Biathlon Östersund Idrottsförening"/>
        <s v="Borås Skidlöparklubb"/>
        <s v="Boxholm-Ekeby Skidklubb"/>
        <s v="DEN"/>
        <s v="Föreningen Nässjö Ski"/>
        <s v="Garphyttans Idrottsförening"/>
        <s v="Idrottsklubben Stern"/>
        <s v="IF Hallby Skid o Orienteringsklubb"/>
        <s v="IF Ski Team Skåne"/>
        <s v="Kimstad Gymnastik o IF"/>
        <s v="Landsbro IF Skidklubb"/>
        <s v="Linköpings Skidklubb"/>
        <s v="OK Landehof"/>
        <s v="Skidklubben Bore Torsby"/>
        <s v="Svaide Roma Skid- och Orienteringsklubb"/>
        <s v="Sya Skidklubb"/>
        <s v="Söderköpings Skidklubb"/>
        <s v="Trollhättans Skid o Orienteringsklubb"/>
        <s v="Ulricehamns Idrottsförening"/>
        <s v="Vreta Skid o Motionsklubb"/>
        <s v="Ätrans IF"/>
        <m/>
        <s v="Nässjö SKI" u="1"/>
        <s v="Ulricehamns IF" u="1"/>
      </sharedItems>
    </cacheField>
    <cacheField name="L" numFmtId="0">
      <sharedItems containsBlank="1" containsMixedTypes="1" containsNumber="1" containsInteger="1" minValue="0" maxValue="554"/>
    </cacheField>
    <cacheField name="S" numFmtId="0">
      <sharedItems containsBlank="1" containsMixedTypes="1" containsNumber="1" containsInteger="1" minValue="1" maxValue="55"/>
    </cacheField>
    <cacheField name="Åktid" numFmtId="0">
      <sharedItems containsDate="1" containsBlank="1" containsMixedTypes="1" minDate="1899-12-30T05:19:00" maxDate="1899-12-31T22:44:00"/>
    </cacheField>
    <cacheField name="Tillägg" numFmtId="0">
      <sharedItems containsDate="1" containsBlank="1" containsMixedTypes="1" minDate="1899-12-30T00:30:00" maxDate="1899-12-30T13:30:00"/>
    </cacheField>
    <cacheField name="Totaltid" numFmtId="0">
      <sharedItems containsDate="1" containsBlank="1" containsMixedTypes="1" minDate="1899-12-30T03:00:00" maxDate="1900-01-01T05:01:00"/>
    </cacheField>
    <cacheField name="Diff" numFmtId="0">
      <sharedItems containsDate="1" containsBlank="1" containsMixedTypes="1" minDate="1899-12-30T00:03:00" maxDate="1899-12-31T02:10:00"/>
    </cacheField>
    <cacheField name="Kommentar"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1">
  <r>
    <x v="0"/>
    <x v="0"/>
    <n v="10"/>
    <n v="2"/>
    <n v="0.2"/>
    <n v="3"/>
    <n v="5"/>
    <s v=""/>
    <s v=""/>
    <s v=""/>
    <n v="8"/>
    <n v="5"/>
    <x v="0"/>
    <n v="6"/>
    <x v="0"/>
    <x v="0"/>
    <n v="35"/>
    <m/>
    <d v="1899-12-30T09:33:00"/>
    <d v="1899-12-30T04:00:00"/>
    <d v="1899-12-30T13:33:00"/>
    <d v="1899-12-30T05:55:00"/>
    <m/>
  </r>
  <r>
    <x v="0"/>
    <x v="0"/>
    <m/>
    <m/>
    <m/>
    <s v=""/>
    <s v=""/>
    <s v=""/>
    <s v=""/>
    <s v=""/>
    <m/>
    <m/>
    <x v="1"/>
    <n v="8"/>
    <x v="1"/>
    <x v="0"/>
    <m/>
    <m/>
    <s v="-"/>
    <s v="-"/>
    <s v="-"/>
    <m/>
    <s v="DNS"/>
  </r>
  <r>
    <x v="1"/>
    <x v="0"/>
    <n v="15"/>
    <n v="9"/>
    <n v="0.6"/>
    <n v="3"/>
    <n v="2"/>
    <n v="1"/>
    <s v=""/>
    <s v=""/>
    <n v="7"/>
    <n v="7"/>
    <x v="2"/>
    <n v="33"/>
    <x v="2"/>
    <x v="0"/>
    <n v="321"/>
    <m/>
    <d v="1899-12-30T16:34:00"/>
    <d v="1899-12-30T03:00:00"/>
    <d v="1899-12-30T19:34:00"/>
    <d v="1899-12-30T05:18:00"/>
    <m/>
  </r>
  <r>
    <x v="1"/>
    <x v="0"/>
    <n v="15"/>
    <n v="4"/>
    <n v="0.26666666666666666"/>
    <n v="4"/>
    <n v="4"/>
    <n v="3"/>
    <s v=""/>
    <s v=""/>
    <n v="4"/>
    <n v="4"/>
    <x v="3"/>
    <n v="28"/>
    <x v="3"/>
    <x v="0"/>
    <n v="443"/>
    <m/>
    <d v="1899-12-30T15:47:00"/>
    <d v="1899-12-30T05:30:00"/>
    <d v="1899-12-30T21:17:00"/>
    <d v="1899-12-30T07:01:00"/>
    <m/>
  </r>
  <r>
    <x v="2"/>
    <x v="0"/>
    <n v="10"/>
    <n v="2"/>
    <n v="0.2"/>
    <n v="4"/>
    <n v="4"/>
    <s v=""/>
    <s v=""/>
    <s v=""/>
    <n v="0"/>
    <n v="5"/>
    <x v="1"/>
    <n v="40"/>
    <x v="4"/>
    <x v="0"/>
    <n v="44"/>
    <m/>
    <d v="1899-12-30T07:43:00"/>
    <s v="-"/>
    <d v="1899-12-30T07:43:00"/>
    <d v="1899-12-30T02:24:00"/>
    <m/>
  </r>
  <r>
    <x v="3"/>
    <x v="0"/>
    <n v="15"/>
    <n v="6"/>
    <n v="0.4"/>
    <n v="2"/>
    <n v="4"/>
    <n v="3"/>
    <s v=""/>
    <s v=""/>
    <n v="4"/>
    <n v="4"/>
    <x v="3"/>
    <n v="53"/>
    <x v="5"/>
    <x v="0"/>
    <n v="243"/>
    <m/>
    <d v="1899-12-30T17:20:00"/>
    <d v="1899-12-30T04:30:00"/>
    <d v="1899-12-30T21:50:00"/>
    <d v="1899-12-30T06:14:00"/>
    <m/>
  </r>
  <r>
    <x v="0"/>
    <x v="1"/>
    <n v="10"/>
    <n v="3"/>
    <n v="0.3"/>
    <n v="5"/>
    <n v="2"/>
    <m/>
    <s v=""/>
    <s v=""/>
    <n v="15"/>
    <n v="5"/>
    <x v="4"/>
    <n v="12"/>
    <x v="0"/>
    <x v="0"/>
    <n v="52"/>
    <m/>
    <d v="1899-12-30T14:56:00"/>
    <d v="1899-12-30T03:30:00"/>
    <d v="1899-12-30T18:26:00"/>
    <s v="-"/>
    <m/>
  </r>
  <r>
    <x v="2"/>
    <x v="1"/>
    <n v="10"/>
    <n v="6"/>
    <n v="0.6"/>
    <n v="0"/>
    <n v="4"/>
    <s v=""/>
    <s v=""/>
    <s v=""/>
    <m/>
    <n v="5"/>
    <x v="1"/>
    <n v="53"/>
    <x v="4"/>
    <x v="0"/>
    <s v="04"/>
    <m/>
    <d v="1899-12-30T13:22:00"/>
    <d v="1899-12-30T02:00:00"/>
    <d v="1899-12-30T15:22:00"/>
    <d v="1899-12-30T04:40:00"/>
    <m/>
  </r>
  <r>
    <x v="2"/>
    <x v="1"/>
    <n v="20"/>
    <n v="5"/>
    <n v="0.25"/>
    <n v="3"/>
    <n v="5"/>
    <m/>
    <n v="3"/>
    <n v="4"/>
    <m/>
    <n v="5"/>
    <x v="1"/>
    <n v="70"/>
    <x v="6"/>
    <x v="0"/>
    <s v="35"/>
    <s v="34"/>
    <d v="1899-12-31T02:23:00"/>
    <d v="1899-12-30T07:30:00"/>
    <d v="1899-12-31T09:53:00"/>
    <d v="1899-12-30T04:12:00"/>
    <m/>
  </r>
  <r>
    <x v="4"/>
    <x v="2"/>
    <n v="20"/>
    <n v="9"/>
    <n v="0.45"/>
    <n v="3"/>
    <n v="4"/>
    <m/>
    <n v="1"/>
    <n v="3"/>
    <n v="15"/>
    <n v="15"/>
    <x v="4"/>
    <n v="69"/>
    <x v="7"/>
    <x v="1"/>
    <n v="34"/>
    <n v="13"/>
    <d v="1899-12-30T23:46:00"/>
    <d v="1899-12-30T05:30:00"/>
    <d v="1899-12-31T05:16:00"/>
    <s v="-"/>
    <m/>
  </r>
  <r>
    <x v="0"/>
    <x v="0"/>
    <n v="10"/>
    <n v="4"/>
    <n v="0.4"/>
    <n v="3"/>
    <n v="3"/>
    <s v=""/>
    <s v=""/>
    <s v=""/>
    <n v="11"/>
    <n v="5"/>
    <x v="5"/>
    <n v="11"/>
    <x v="8"/>
    <x v="2"/>
    <n v="33"/>
    <m/>
    <d v="1899-12-30T08:40:00"/>
    <d v="1899-12-30T03:00:00"/>
    <d v="1899-12-30T11:40:00"/>
    <d v="1899-12-30T04:02:00"/>
    <s v="Korrigering efter fel på mål"/>
  </r>
  <r>
    <x v="5"/>
    <x v="0"/>
    <n v="10"/>
    <n v="5"/>
    <n v="0.5"/>
    <n v="3"/>
    <n v="2"/>
    <s v=""/>
    <s v=""/>
    <s v=""/>
    <n v="12"/>
    <n v="5"/>
    <x v="6"/>
    <n v="17"/>
    <x v="9"/>
    <x v="2"/>
    <n v="32"/>
    <m/>
    <d v="1899-12-30T08:54:00"/>
    <d v="1899-12-30T02:30:00"/>
    <d v="1899-12-30T11:24:00"/>
    <d v="1899-12-30T02:11:00"/>
    <m/>
  </r>
  <r>
    <x v="1"/>
    <x v="0"/>
    <n v="15"/>
    <n v="12"/>
    <n v="0.8"/>
    <n v="1"/>
    <n v="1"/>
    <n v="1"/>
    <s v=""/>
    <s v=""/>
    <n v="15"/>
    <n v="15"/>
    <x v="4"/>
    <n v="29"/>
    <x v="10"/>
    <x v="2"/>
    <n v="111"/>
    <m/>
    <d v="1899-12-30T12:46:00"/>
    <d v="1899-12-30T01:30:00"/>
    <d v="1899-12-30T14:16:00"/>
    <s v="-"/>
    <m/>
  </r>
  <r>
    <x v="1"/>
    <x v="0"/>
    <n v="15"/>
    <n v="10"/>
    <n v="0.66666666666666663"/>
    <n v="1"/>
    <n v="2"/>
    <n v="2"/>
    <s v=""/>
    <s v=""/>
    <n v="12"/>
    <n v="12"/>
    <x v="6"/>
    <n v="38"/>
    <x v="11"/>
    <x v="2"/>
    <n v="122"/>
    <m/>
    <d v="1899-12-30T13:16:00"/>
    <d v="1899-12-30T02:30:00"/>
    <d v="1899-12-30T15:46:00"/>
    <d v="1899-12-30T01:30:00"/>
    <m/>
  </r>
  <r>
    <x v="1"/>
    <x v="0"/>
    <n v="15"/>
    <n v="9"/>
    <n v="0.6"/>
    <n v="3"/>
    <n v="1"/>
    <n v="2"/>
    <s v=""/>
    <s v=""/>
    <n v="11"/>
    <n v="11"/>
    <x v="5"/>
    <n v="27"/>
    <x v="12"/>
    <x v="2"/>
    <n v="312"/>
    <m/>
    <d v="1899-12-30T13:24:00"/>
    <d v="1899-12-30T03:00:00"/>
    <d v="1899-12-30T16:24:00"/>
    <d v="1899-12-30T02:08:00"/>
    <m/>
  </r>
  <r>
    <x v="3"/>
    <x v="0"/>
    <n v="15"/>
    <n v="8"/>
    <n v="0.53333333333333333"/>
    <n v="4"/>
    <n v="3"/>
    <n v="0"/>
    <s v=""/>
    <s v=""/>
    <n v="15"/>
    <n v="15"/>
    <x v="4"/>
    <n v="47"/>
    <x v="13"/>
    <x v="2"/>
    <n v="430"/>
    <m/>
    <d v="1899-12-30T12:06:00"/>
    <d v="1899-12-30T03:30:00"/>
    <d v="1899-12-30T15:36:00"/>
    <s v="-"/>
    <m/>
  </r>
  <r>
    <x v="3"/>
    <x v="0"/>
    <n v="15"/>
    <n v="8"/>
    <n v="0.53333333333333333"/>
    <n v="1"/>
    <n v="5"/>
    <n v="1"/>
    <s v=""/>
    <s v=""/>
    <n v="13"/>
    <n v="13"/>
    <x v="7"/>
    <n v="46"/>
    <x v="14"/>
    <x v="2"/>
    <n v="151"/>
    <m/>
    <d v="1899-12-30T12:57:00"/>
    <d v="1899-12-30T03:30:00"/>
    <d v="1899-12-30T16:27:00"/>
    <d v="1899-12-30T00:51:00"/>
    <m/>
  </r>
  <r>
    <x v="6"/>
    <x v="0"/>
    <n v="15"/>
    <n v="10"/>
    <n v="0.66666666666666663"/>
    <n v="2"/>
    <n v="3"/>
    <n v="0"/>
    <s v=""/>
    <s v=""/>
    <n v="10"/>
    <n v="10"/>
    <x v="8"/>
    <n v="76"/>
    <x v="15"/>
    <x v="2"/>
    <n v="230"/>
    <m/>
    <d v="1899-12-30T21:32:00"/>
    <d v="1899-12-30T02:30:00"/>
    <d v="1899-12-31T00:02:00"/>
    <d v="1899-12-30T04:31:00"/>
    <m/>
  </r>
  <r>
    <x v="7"/>
    <x v="0"/>
    <n v="20"/>
    <n v="7"/>
    <n v="0.35"/>
    <n v="4"/>
    <n v="4"/>
    <m/>
    <n v="3"/>
    <n v="2"/>
    <n v="15"/>
    <n v="15"/>
    <x v="4"/>
    <n v="101"/>
    <x v="16"/>
    <x v="2"/>
    <n v="44"/>
    <n v="32"/>
    <d v="1899-12-31T00:13:00"/>
    <d v="1899-12-30T09:45:00"/>
    <d v="1899-12-31T09:58:00"/>
    <s v="-"/>
    <m/>
  </r>
  <r>
    <x v="7"/>
    <x v="0"/>
    <n v="20"/>
    <n v="4"/>
    <n v="0.2"/>
    <n v="4"/>
    <n v="5"/>
    <m/>
    <n v="4"/>
    <n v="3"/>
    <n v="13"/>
    <n v="13"/>
    <x v="7"/>
    <n v="100"/>
    <x v="17"/>
    <x v="2"/>
    <n v="45"/>
    <n v="43"/>
    <d v="1899-12-30T23:25:00"/>
    <d v="1899-12-30T12:00:00"/>
    <d v="1899-12-31T11:25:00"/>
    <d v="1899-12-30T01:27:00"/>
    <m/>
  </r>
  <r>
    <x v="4"/>
    <x v="0"/>
    <n v="20"/>
    <n v="5"/>
    <n v="0.25"/>
    <n v="5"/>
    <n v="3"/>
    <m/>
    <n v="3"/>
    <n v="4"/>
    <n v="15"/>
    <n v="15"/>
    <x v="4"/>
    <n v="106"/>
    <x v="18"/>
    <x v="2"/>
    <n v="53"/>
    <n v="34"/>
    <d v="1899-12-30T23:44:00"/>
    <d v="1899-12-30T11:15:00"/>
    <d v="1899-12-31T10:59:00"/>
    <s v="-"/>
    <m/>
  </r>
  <r>
    <x v="4"/>
    <x v="0"/>
    <n v="20"/>
    <n v="5"/>
    <n v="0.25"/>
    <n v="4"/>
    <n v="3"/>
    <m/>
    <n v="4"/>
    <n v="4"/>
    <n v="12"/>
    <n v="12"/>
    <x v="6"/>
    <n v="105"/>
    <x v="19"/>
    <x v="2"/>
    <n v="43"/>
    <n v="44"/>
    <d v="1899-12-31T05:08:00"/>
    <d v="1899-12-30T11:15:00"/>
    <d v="1899-12-31T16:23:00"/>
    <d v="1899-12-30T05:24:00"/>
    <m/>
  </r>
  <r>
    <x v="0"/>
    <x v="3"/>
    <n v="10"/>
    <n v="2"/>
    <n v="0.2"/>
    <n v="4"/>
    <n v="4"/>
    <s v=""/>
    <s v=""/>
    <s v=""/>
    <n v="15"/>
    <n v="5"/>
    <x v="4"/>
    <n v="1"/>
    <x v="8"/>
    <x v="2"/>
    <n v="44"/>
    <m/>
    <d v="1899-12-30T13:40:00"/>
    <s v="-"/>
    <d v="1899-12-30T13:40:00"/>
    <s v="-"/>
    <m/>
  </r>
  <r>
    <x v="5"/>
    <x v="3"/>
    <n v="10"/>
    <n v="8"/>
    <n v="0.8"/>
    <n v="1"/>
    <n v="1"/>
    <s v=""/>
    <s v=""/>
    <s v=""/>
    <n v="15"/>
    <n v="5"/>
    <x v="4"/>
    <n v="8"/>
    <x v="9"/>
    <x v="2"/>
    <n v="1"/>
    <m/>
    <d v="1899-12-30T11:31:00"/>
    <s v="-"/>
    <d v="1899-12-30T11:31:00"/>
    <s v="-"/>
    <m/>
  </r>
  <r>
    <x v="1"/>
    <x v="3"/>
    <n v="10"/>
    <n v="8"/>
    <n v="0.8"/>
    <n v="1"/>
    <n v="1"/>
    <s v=""/>
    <s v=""/>
    <s v=""/>
    <n v="15"/>
    <n v="15"/>
    <x v="4"/>
    <n v="12"/>
    <x v="11"/>
    <x v="2"/>
    <n v="11"/>
    <m/>
    <d v="1899-12-30T15:46:00"/>
    <s v="-"/>
    <d v="1899-12-30T15:46:00"/>
    <s v="-"/>
    <m/>
  </r>
  <r>
    <x v="1"/>
    <x v="3"/>
    <n v="10"/>
    <n v="5"/>
    <n v="0.5"/>
    <n v="2"/>
    <n v="3"/>
    <s v=""/>
    <s v=""/>
    <s v=""/>
    <n v="12"/>
    <n v="12"/>
    <x v="6"/>
    <n v="13"/>
    <x v="12"/>
    <x v="2"/>
    <n v="23"/>
    <m/>
    <d v="1899-12-30T17:10:00"/>
    <s v="-"/>
    <d v="1899-12-30T17:10:00"/>
    <d v="1899-12-30T01:24:00"/>
    <m/>
  </r>
  <r>
    <x v="3"/>
    <x v="3"/>
    <n v="10"/>
    <n v="8"/>
    <n v="0.8"/>
    <n v="1"/>
    <n v="1"/>
    <s v=""/>
    <s v=""/>
    <s v=""/>
    <n v="15"/>
    <n v="15"/>
    <x v="4"/>
    <n v="26"/>
    <x v="13"/>
    <x v="2"/>
    <n v="11"/>
    <m/>
    <d v="1899-12-30T14:00:00"/>
    <s v="-"/>
    <d v="1899-12-30T14:00:00"/>
    <s v="-"/>
    <s v="Tid ej exakt inlagd. Placering är rätt."/>
  </r>
  <r>
    <x v="6"/>
    <x v="3"/>
    <n v="10"/>
    <n v="4"/>
    <n v="0.4"/>
    <n v="2"/>
    <n v="4"/>
    <s v=""/>
    <s v=""/>
    <s v=""/>
    <n v="10"/>
    <n v="10"/>
    <x v="8"/>
    <n v="46"/>
    <x v="15"/>
    <x v="2"/>
    <n v="24"/>
    <m/>
    <d v="1899-12-30T18:13:00"/>
    <s v="-"/>
    <d v="1899-12-30T18:13:00"/>
    <d v="1899-12-30T02:27:00"/>
    <m/>
  </r>
  <r>
    <x v="7"/>
    <x v="3"/>
    <n v="20"/>
    <n v="2"/>
    <n v="0.1"/>
    <n v="4"/>
    <n v="4"/>
    <m/>
    <n v="5"/>
    <n v="5"/>
    <n v="15"/>
    <n v="15"/>
    <x v="4"/>
    <n v="60"/>
    <x v="17"/>
    <x v="2"/>
    <n v="4"/>
    <n v="5"/>
    <d v="1899-12-31T00:22:00"/>
    <s v="-"/>
    <d v="1899-12-31T00:22:00"/>
    <s v="-"/>
    <m/>
  </r>
  <r>
    <x v="7"/>
    <x v="3"/>
    <n v="20"/>
    <n v="4"/>
    <n v="0.2"/>
    <n v="4"/>
    <n v="4"/>
    <m/>
    <n v="4"/>
    <n v="4"/>
    <n v="13"/>
    <n v="13"/>
    <x v="7"/>
    <n v="61"/>
    <x v="16"/>
    <x v="2"/>
    <n v="4"/>
    <n v="4"/>
    <d v="1899-12-31T01:41:00"/>
    <s v="-"/>
    <d v="1899-12-31T01:41:00"/>
    <d v="1899-12-30T01:19:00"/>
    <m/>
  </r>
  <r>
    <x v="7"/>
    <x v="3"/>
    <n v="20"/>
    <n v="2"/>
    <n v="0.1"/>
    <n v="5"/>
    <n v="5"/>
    <m/>
    <n v="4"/>
    <n v="4"/>
    <n v="10"/>
    <n v="10"/>
    <x v="8"/>
    <n v="59"/>
    <x v="20"/>
    <x v="2"/>
    <n v="5"/>
    <n v="4"/>
    <d v="1899-12-31T05:50:00"/>
    <s v="-"/>
    <d v="1899-12-31T05:50:00"/>
    <d v="1899-12-30T05:28:00"/>
    <m/>
  </r>
  <r>
    <x v="4"/>
    <x v="3"/>
    <n v="20"/>
    <n v="2"/>
    <n v="0.1"/>
    <n v="4"/>
    <n v="4"/>
    <m/>
    <n v="5"/>
    <n v="5"/>
    <n v="13"/>
    <n v="13"/>
    <x v="7"/>
    <n v="63"/>
    <x v="19"/>
    <x v="2"/>
    <n v="4"/>
    <n v="5"/>
    <d v="1899-12-31T06:13:00"/>
    <s v="-"/>
    <d v="1899-12-31T06:13:00"/>
    <d v="1899-12-30T02:48:00"/>
    <m/>
  </r>
  <r>
    <x v="5"/>
    <x v="2"/>
    <n v="10"/>
    <n v="7"/>
    <n v="0.7"/>
    <n v="1"/>
    <n v="2"/>
    <s v=""/>
    <s v=""/>
    <s v=""/>
    <n v="13"/>
    <n v="5"/>
    <x v="7"/>
    <n v="18"/>
    <x v="9"/>
    <x v="2"/>
    <n v="12"/>
    <m/>
    <d v="1899-12-30T12:09:00"/>
    <d v="1899-12-30T01:30:00"/>
    <d v="1899-12-30T13:39:00"/>
    <d v="1899-12-30T00:37:00"/>
    <m/>
  </r>
  <r>
    <x v="0"/>
    <x v="2"/>
    <n v="10"/>
    <n v="7"/>
    <n v="0.7"/>
    <n v="1"/>
    <n v="2"/>
    <s v=""/>
    <s v=""/>
    <s v=""/>
    <n v="15"/>
    <n v="5"/>
    <x v="4"/>
    <n v="24"/>
    <x v="8"/>
    <x v="2"/>
    <n v="12"/>
    <m/>
    <d v="1899-12-30T12:42:00"/>
    <d v="1899-12-30T01:30:00"/>
    <d v="1899-12-30T14:12:00"/>
    <s v="-"/>
    <m/>
  </r>
  <r>
    <x v="3"/>
    <x v="2"/>
    <n v="15"/>
    <n v="14"/>
    <n v="0.93333333333333335"/>
    <n v="0"/>
    <n v="0"/>
    <n v="1"/>
    <s v=""/>
    <s v=""/>
    <n v="15"/>
    <n v="15"/>
    <x v="4"/>
    <n v="35"/>
    <x v="14"/>
    <x v="2"/>
    <s v="001"/>
    <m/>
    <d v="1899-12-30T15:37:00"/>
    <d v="1899-12-30T00:30:00"/>
    <d v="1899-12-30T16:07:00"/>
    <s v="-"/>
    <m/>
  </r>
  <r>
    <x v="3"/>
    <x v="2"/>
    <n v="15"/>
    <n v="10"/>
    <n v="0.66666666666666663"/>
    <n v="3"/>
    <n v="2"/>
    <n v="0"/>
    <s v=""/>
    <s v=""/>
    <n v="13"/>
    <n v="13"/>
    <x v="7"/>
    <n v="38"/>
    <x v="13"/>
    <x v="2"/>
    <n v="320"/>
    <m/>
    <d v="1899-12-30T13:40:00"/>
    <d v="1899-12-30T02:30:00"/>
    <d v="1899-12-30T16:10:00"/>
    <d v="1899-12-30T00:03:00"/>
    <m/>
  </r>
  <r>
    <x v="1"/>
    <x v="2"/>
    <n v="15"/>
    <n v="13"/>
    <n v="0.8666666666666667"/>
    <n v="1"/>
    <n v="1"/>
    <n v="0"/>
    <s v=""/>
    <s v=""/>
    <n v="13"/>
    <n v="13"/>
    <x v="7"/>
    <n v="42"/>
    <x v="10"/>
    <x v="2"/>
    <n v="110"/>
    <m/>
    <d v="1899-12-30T14:19:00"/>
    <d v="1899-12-30T01:00:00"/>
    <d v="1899-12-30T15:19:00"/>
    <d v="1899-12-30T01:19:00"/>
    <m/>
  </r>
  <r>
    <x v="1"/>
    <x v="2"/>
    <n v="15"/>
    <n v="12"/>
    <n v="0.8"/>
    <n v="0"/>
    <n v="2"/>
    <n v="1"/>
    <s v=""/>
    <s v=""/>
    <n v="12"/>
    <n v="12"/>
    <x v="6"/>
    <n v="48"/>
    <x v="11"/>
    <x v="2"/>
    <s v="021"/>
    <m/>
    <d v="1899-12-30T14:21:00"/>
    <d v="1899-12-30T01:30:00"/>
    <d v="1899-12-30T15:51:00"/>
    <d v="1899-12-30T01:51:00"/>
    <m/>
  </r>
  <r>
    <x v="1"/>
    <x v="2"/>
    <n v="15"/>
    <n v="8"/>
    <n v="0.53333333333333333"/>
    <n v="3"/>
    <n v="1"/>
    <n v="3"/>
    <s v=""/>
    <s v=""/>
    <n v="10"/>
    <n v="10"/>
    <x v="8"/>
    <n v="47"/>
    <x v="12"/>
    <x v="2"/>
    <n v="313"/>
    <m/>
    <d v="1899-12-30T15:06:00"/>
    <d v="1899-12-30T03:30:00"/>
    <d v="1899-12-30T18:36:00"/>
    <d v="1899-12-30T04:36:00"/>
    <m/>
  </r>
  <r>
    <x v="1"/>
    <x v="2"/>
    <m/>
    <m/>
    <m/>
    <m/>
    <m/>
    <m/>
    <m/>
    <m/>
    <m/>
    <m/>
    <x v="1"/>
    <n v="43"/>
    <x v="21"/>
    <x v="2"/>
    <m/>
    <m/>
    <s v="-"/>
    <s v="-"/>
    <s v="-"/>
    <m/>
    <s v="DNS"/>
  </r>
  <r>
    <x v="6"/>
    <x v="2"/>
    <n v="15"/>
    <n v="8"/>
    <n v="0.53333333333333333"/>
    <n v="1"/>
    <n v="2"/>
    <n v="4"/>
    <s v=""/>
    <s v=""/>
    <n v="12"/>
    <n v="12"/>
    <x v="6"/>
    <n v="57"/>
    <x v="15"/>
    <x v="2"/>
    <n v="124"/>
    <m/>
    <d v="1899-12-30T20:12:00"/>
    <d v="1899-12-30T03:30:00"/>
    <d v="1899-12-30T23:42:00"/>
    <d v="1899-12-30T03:14:00"/>
    <m/>
  </r>
  <r>
    <x v="4"/>
    <x v="2"/>
    <n v="20"/>
    <n v="1"/>
    <n v="0.05"/>
    <n v="5"/>
    <n v="4"/>
    <m/>
    <n v="5"/>
    <n v="5"/>
    <n v="12"/>
    <n v="12"/>
    <x v="6"/>
    <n v="71"/>
    <x v="18"/>
    <x v="2"/>
    <n v="54"/>
    <n v="55"/>
    <d v="1899-12-31T04:41:00"/>
    <d v="1899-12-30T09:30:00"/>
    <d v="1899-12-31T14:11:00"/>
    <d v="1899-12-30T08:55:00"/>
    <m/>
  </r>
  <r>
    <x v="7"/>
    <x v="2"/>
    <n v="20"/>
    <n v="9"/>
    <n v="0.45"/>
    <n v="1"/>
    <n v="1"/>
    <m/>
    <n v="5"/>
    <n v="4"/>
    <n v="15"/>
    <n v="15"/>
    <x v="4"/>
    <n v="72"/>
    <x v="17"/>
    <x v="2"/>
    <n v="11"/>
    <n v="54"/>
    <d v="1899-12-31T01:53:00"/>
    <d v="1899-12-30T05:30:00"/>
    <d v="1899-12-31T07:23:00"/>
    <s v="-"/>
    <m/>
  </r>
  <r>
    <x v="7"/>
    <x v="2"/>
    <n v="20"/>
    <n v="3"/>
    <n v="0.15"/>
    <n v="4"/>
    <n v="5"/>
    <m/>
    <n v="4"/>
    <n v="4"/>
    <n v="13"/>
    <n v="13"/>
    <x v="7"/>
    <n v="73"/>
    <x v="22"/>
    <x v="2"/>
    <n v="45"/>
    <n v="44"/>
    <d v="1899-12-31T03:42:00"/>
    <d v="1899-12-30T08:30:00"/>
    <d v="1899-12-31T12:12:00"/>
    <d v="1899-12-30T04:49:00"/>
    <m/>
  </r>
  <r>
    <x v="5"/>
    <x v="1"/>
    <n v="10"/>
    <n v="5"/>
    <n v="0.5"/>
    <n v="2"/>
    <n v="3"/>
    <m/>
    <s v=""/>
    <s v=""/>
    <n v="13"/>
    <n v="5"/>
    <x v="7"/>
    <n v="16"/>
    <x v="9"/>
    <x v="2"/>
    <n v="23"/>
    <m/>
    <d v="1899-12-30T13:05:00"/>
    <d v="1899-12-30T02:30:00"/>
    <d v="1899-12-30T15:35:00"/>
    <d v="1899-12-30T02:27:00"/>
    <m/>
  </r>
  <r>
    <x v="6"/>
    <x v="1"/>
    <n v="15"/>
    <n v="8"/>
    <n v="0.53333333333333333"/>
    <n v="3"/>
    <n v="2"/>
    <n v="2"/>
    <s v=""/>
    <s v=""/>
    <n v="11"/>
    <n v="11"/>
    <x v="5"/>
    <n v="21"/>
    <x v="15"/>
    <x v="2"/>
    <n v="322"/>
    <m/>
    <d v="1899-12-30T16:35:00"/>
    <d v="1899-12-30T03:30:00"/>
    <d v="1899-12-30T20:05:00"/>
    <d v="1899-12-30T03:54:00"/>
    <m/>
  </r>
  <r>
    <x v="1"/>
    <x v="1"/>
    <n v="15"/>
    <n v="11"/>
    <n v="0.73333333333333328"/>
    <n v="2"/>
    <n v="1"/>
    <n v="1"/>
    <s v=""/>
    <s v=""/>
    <n v="13"/>
    <n v="13"/>
    <x v="7"/>
    <n v="32"/>
    <x v="11"/>
    <x v="2"/>
    <n v="211"/>
    <m/>
    <d v="1899-12-30T14:58:00"/>
    <d v="1899-12-30T02:00:00"/>
    <d v="1899-12-30T16:58:00"/>
    <d v="1899-12-30T00:04:00"/>
    <m/>
  </r>
  <r>
    <x v="1"/>
    <x v="1"/>
    <n v="15"/>
    <n v="8"/>
    <n v="0.53333333333333333"/>
    <n v="3"/>
    <n v="3"/>
    <n v="1"/>
    <s v=""/>
    <s v=""/>
    <n v="11"/>
    <n v="11"/>
    <x v="5"/>
    <n v="31"/>
    <x v="12"/>
    <x v="2"/>
    <n v="331"/>
    <m/>
    <d v="1899-12-30T15:02:00"/>
    <d v="1899-12-30T03:30:00"/>
    <d v="1899-12-30T18:32:00"/>
    <d v="1899-12-30T01:38:00"/>
    <m/>
  </r>
  <r>
    <x v="3"/>
    <x v="1"/>
    <n v="15"/>
    <n v="10"/>
    <n v="0.66666666666666663"/>
    <n v="1"/>
    <n v="2"/>
    <n v="2"/>
    <s v=""/>
    <s v=""/>
    <n v="15"/>
    <n v="15"/>
    <x v="4"/>
    <n v="43"/>
    <x v="13"/>
    <x v="2"/>
    <n v="122"/>
    <m/>
    <d v="1899-12-30T14:39:00"/>
    <d v="1899-12-30T02:30:00"/>
    <d v="1899-12-30T17:09:00"/>
    <s v="-"/>
    <m/>
  </r>
  <r>
    <x v="7"/>
    <x v="1"/>
    <n v="20"/>
    <n v="4"/>
    <n v="0.2"/>
    <n v="4"/>
    <n v="5"/>
    <m/>
    <n v="4"/>
    <n v="3"/>
    <n v="15"/>
    <n v="15"/>
    <x v="4"/>
    <n v="64"/>
    <x v="17"/>
    <x v="2"/>
    <s v="45"/>
    <s v="43"/>
    <d v="1899-12-30T20:07:00"/>
    <d v="1899-12-30T08:00:00"/>
    <d v="1899-12-31T04:07:00"/>
    <s v="-"/>
    <m/>
  </r>
  <r>
    <x v="7"/>
    <x v="1"/>
    <n v="20"/>
    <n v="1"/>
    <n v="0.05"/>
    <n v="4"/>
    <n v="5"/>
    <m/>
    <n v="5"/>
    <n v="5"/>
    <n v="12"/>
    <n v="12"/>
    <x v="6"/>
    <n v="62"/>
    <x v="16"/>
    <x v="2"/>
    <s v="45"/>
    <s v="55"/>
    <d v="1899-12-30T22:20:00"/>
    <d v="1899-12-30T09:30:00"/>
    <d v="1899-12-31T07:50:00"/>
    <d v="1899-12-30T03:43:00"/>
    <m/>
  </r>
  <r>
    <x v="5"/>
    <x v="4"/>
    <n v="10"/>
    <n v="3"/>
    <n v="0.3"/>
    <n v="4"/>
    <n v="3"/>
    <s v=""/>
    <s v=""/>
    <s v=""/>
    <n v="12"/>
    <n v="5"/>
    <x v="6"/>
    <n v="40"/>
    <x v="9"/>
    <x v="2"/>
    <n v="43"/>
    <m/>
    <d v="1899-12-30T11:48:00"/>
    <d v="1899-12-30T03:30:00"/>
    <d v="1899-12-30T15:18:00"/>
    <d v="1899-12-30T04:12:00"/>
    <m/>
  </r>
  <r>
    <x v="0"/>
    <x v="4"/>
    <n v="10"/>
    <n v="5"/>
    <n v="0.5"/>
    <n v="2"/>
    <n v="3"/>
    <s v=""/>
    <s v=""/>
    <s v=""/>
    <n v="12"/>
    <n v="5"/>
    <x v="6"/>
    <n v="51"/>
    <x v="8"/>
    <x v="2"/>
    <n v="23"/>
    <m/>
    <d v="1899-12-30T11:41:00"/>
    <d v="1899-12-30T02:30:00"/>
    <d v="1899-12-30T14:11:00"/>
    <d v="1899-12-30T03:39:00"/>
    <m/>
  </r>
  <r>
    <x v="3"/>
    <x v="4"/>
    <n v="15"/>
    <n v="10"/>
    <n v="0.66666666666666663"/>
    <n v="1"/>
    <n v="1"/>
    <n v="3"/>
    <s v=""/>
    <s v=""/>
    <n v="15"/>
    <n v="15"/>
    <x v="4"/>
    <n v="92"/>
    <x v="13"/>
    <x v="2"/>
    <n v="113"/>
    <m/>
    <d v="1899-12-30T15:17:00"/>
    <d v="1899-12-30T02:30:00"/>
    <d v="1899-12-30T17:47:00"/>
    <s v="-"/>
    <m/>
  </r>
  <r>
    <x v="1"/>
    <x v="4"/>
    <n v="15"/>
    <n v="11"/>
    <n v="0.73333333333333328"/>
    <n v="2"/>
    <n v="1"/>
    <n v="1"/>
    <s v=""/>
    <s v=""/>
    <n v="15"/>
    <n v="15"/>
    <x v="4"/>
    <n v="95"/>
    <x v="12"/>
    <x v="2"/>
    <n v="21"/>
    <m/>
    <d v="1899-12-30T16:50:00"/>
    <d v="1899-12-30T01:30:00"/>
    <d v="1899-12-30T18:20:00"/>
    <s v="-"/>
    <m/>
  </r>
  <r>
    <x v="1"/>
    <x v="4"/>
    <n v="15"/>
    <n v="7"/>
    <n v="0.46666666666666667"/>
    <n v="3"/>
    <n v="3"/>
    <n v="2"/>
    <s v=""/>
    <s v=""/>
    <n v="11"/>
    <n v="11"/>
    <x v="5"/>
    <n v="97"/>
    <x v="11"/>
    <x v="2"/>
    <n v="332"/>
    <m/>
    <d v="1899-12-30T15:57:00"/>
    <d v="1899-12-30T04:00:00"/>
    <d v="1899-12-30T19:57:00"/>
    <d v="1899-12-30T01:37:00"/>
    <m/>
  </r>
  <r>
    <x v="6"/>
    <x v="4"/>
    <n v="15"/>
    <n v="8"/>
    <n v="0.53333333333333333"/>
    <n v="2"/>
    <n v="3"/>
    <n v="2"/>
    <s v=""/>
    <s v=""/>
    <n v="8"/>
    <n v="8"/>
    <x v="0"/>
    <n v="126"/>
    <x v="15"/>
    <x v="2"/>
    <n v="232"/>
    <m/>
    <d v="1899-12-31T01:06:00"/>
    <d v="1899-12-30T03:30:00"/>
    <d v="1899-12-31T04:36:00"/>
    <d v="1899-12-30T03:35:00"/>
    <m/>
  </r>
  <r>
    <x v="4"/>
    <x v="4"/>
    <n v="20"/>
    <n v="4"/>
    <n v="0.2"/>
    <n v="5"/>
    <n v="2"/>
    <m/>
    <n v="4"/>
    <n v="5"/>
    <n v="13"/>
    <n v="13"/>
    <x v="7"/>
    <n v="150"/>
    <x v="19"/>
    <x v="2"/>
    <n v="52"/>
    <n v="45"/>
    <d v="1899-12-31T14:22:00"/>
    <d v="1899-12-30T12:00:00"/>
    <d v="1900-01-01T02:22:00"/>
    <d v="1899-12-30T04:21:00"/>
    <m/>
  </r>
  <r>
    <x v="7"/>
    <x v="4"/>
    <n v="20"/>
    <n v="8"/>
    <n v="0.4"/>
    <n v="2"/>
    <n v="4"/>
    <m/>
    <n v="4"/>
    <n v="2"/>
    <n v="12"/>
    <n v="12"/>
    <x v="6"/>
    <n v="157"/>
    <x v="17"/>
    <x v="2"/>
    <n v="24"/>
    <n v="42"/>
    <d v="1899-12-31T06:44:00"/>
    <d v="1899-12-30T09:00:00"/>
    <d v="1899-12-31T15:44:00"/>
    <d v="1899-12-30T03:32:00"/>
    <m/>
  </r>
  <r>
    <x v="7"/>
    <x v="4"/>
    <n v="20"/>
    <n v="9"/>
    <n v="0.45"/>
    <n v="4"/>
    <n v="2"/>
    <m/>
    <n v="2"/>
    <n v="3"/>
    <n v="8"/>
    <n v="8"/>
    <x v="0"/>
    <n v="160"/>
    <x v="16"/>
    <x v="2"/>
    <n v="42"/>
    <n v="23"/>
    <d v="1899-12-31T09:41:00"/>
    <d v="1899-12-30T08:15:00"/>
    <d v="1899-12-31T17:56:00"/>
    <d v="1899-12-30T05:44:00"/>
    <m/>
  </r>
  <r>
    <x v="5"/>
    <x v="5"/>
    <n v="10"/>
    <n v="6"/>
    <n v="0.6"/>
    <n v="2"/>
    <n v="2"/>
    <s v=""/>
    <s v=""/>
    <s v=""/>
    <n v="13"/>
    <n v="5"/>
    <x v="7"/>
    <n v="16"/>
    <x v="9"/>
    <x v="2"/>
    <n v="22"/>
    <m/>
    <d v="1899-12-30T12:59:00"/>
    <s v="-"/>
    <d v="1899-12-30T12:59:00"/>
    <d v="1899-12-30T00:29:00"/>
    <m/>
  </r>
  <r>
    <x v="0"/>
    <x v="5"/>
    <n v="10"/>
    <n v="0"/>
    <n v="0"/>
    <n v="5"/>
    <n v="5"/>
    <s v=""/>
    <s v=""/>
    <s v=""/>
    <n v="11"/>
    <n v="5"/>
    <x v="5"/>
    <n v="20"/>
    <x v="8"/>
    <x v="2"/>
    <n v="55"/>
    <m/>
    <d v="1899-12-30T14:23:00"/>
    <d v="1899-12-30T01:00:00"/>
    <d v="1899-12-30T15:23:00"/>
    <d v="1899-12-30T05:05:00"/>
    <s v="1 missad straffrunda 1min"/>
  </r>
  <r>
    <x v="1"/>
    <x v="5"/>
    <n v="15"/>
    <n v="15"/>
    <n v="1"/>
    <n v="0"/>
    <n v="0"/>
    <n v="0"/>
    <s v=""/>
    <s v=""/>
    <n v="15"/>
    <n v="15"/>
    <x v="4"/>
    <n v="35"/>
    <x v="11"/>
    <x v="2"/>
    <n v="0"/>
    <m/>
    <d v="1899-12-30T15:54:00"/>
    <s v="-"/>
    <d v="1899-12-30T15:54:00"/>
    <s v="-"/>
    <m/>
  </r>
  <r>
    <x v="1"/>
    <x v="5"/>
    <n v="15"/>
    <n v="14"/>
    <n v="0.93333333333333335"/>
    <n v="1"/>
    <n v="0"/>
    <n v="0"/>
    <s v=""/>
    <s v=""/>
    <n v="13"/>
    <n v="13"/>
    <x v="7"/>
    <n v="32"/>
    <x v="12"/>
    <x v="2"/>
    <n v="10"/>
    <m/>
    <d v="1899-12-30T16:52:00"/>
    <s v="-"/>
    <d v="1899-12-30T16:52:00"/>
    <d v="1899-12-30T00:58:00"/>
    <m/>
  </r>
  <r>
    <x v="3"/>
    <x v="5"/>
    <n v="15"/>
    <n v="14"/>
    <n v="0.93333333333333335"/>
    <n v="1"/>
    <n v="0"/>
    <n v="0"/>
    <s v=""/>
    <s v=""/>
    <n v="15"/>
    <n v="15"/>
    <x v="4"/>
    <n v="45"/>
    <x v="13"/>
    <x v="2"/>
    <n v="10"/>
    <m/>
    <d v="1899-12-30T15:20:00"/>
    <s v="-"/>
    <d v="1899-12-30T15:20:00"/>
    <d v="1899-12-30T02:35:00"/>
    <m/>
  </r>
  <r>
    <x v="6"/>
    <x v="5"/>
    <n v="15"/>
    <n v="9"/>
    <n v="0.6"/>
    <n v="2"/>
    <n v="2"/>
    <n v="2"/>
    <s v=""/>
    <s v=""/>
    <n v="7"/>
    <n v="7"/>
    <x v="2"/>
    <n v="63"/>
    <x v="15"/>
    <x v="2"/>
    <n v="22"/>
    <m/>
    <d v="1899-12-30T19:14:00"/>
    <s v="-"/>
    <d v="1899-12-30T19:14:00"/>
    <d v="1899-12-30T05:26:00"/>
    <m/>
  </r>
  <r>
    <x v="7"/>
    <x v="5"/>
    <n v="20"/>
    <n v="12"/>
    <n v="0.6"/>
    <n v="1"/>
    <n v="1"/>
    <m/>
    <n v="3"/>
    <n v="3"/>
    <n v="15"/>
    <n v="15"/>
    <x v="4"/>
    <n v="94"/>
    <x v="23"/>
    <x v="2"/>
    <n v="1"/>
    <n v="3"/>
    <d v="1899-12-30T16:28:00"/>
    <s v="-"/>
    <d v="1899-12-30T16:28:00"/>
    <s v="-"/>
    <m/>
  </r>
  <r>
    <x v="2"/>
    <x v="0"/>
    <n v="10"/>
    <n v="7"/>
    <n v="0.7"/>
    <n v="1"/>
    <n v="2"/>
    <s v=""/>
    <s v=""/>
    <s v=""/>
    <m/>
    <n v="5"/>
    <x v="1"/>
    <n v="64"/>
    <x v="24"/>
    <x v="3"/>
    <n v="12"/>
    <m/>
    <d v="1899-12-30T12:16:00"/>
    <s v="-"/>
    <d v="1899-12-30T12:16:00"/>
    <d v="1899-12-30T06:53:00"/>
    <m/>
  </r>
  <r>
    <x v="8"/>
    <x v="0"/>
    <n v="20"/>
    <n v="9"/>
    <n v="0.45"/>
    <n v="2"/>
    <n v="3"/>
    <n v="3"/>
    <n v="2"/>
    <n v="1"/>
    <n v="12"/>
    <n v="12"/>
    <x v="6"/>
    <n v="91"/>
    <x v="25"/>
    <x v="3"/>
    <n v="23"/>
    <n v="21"/>
    <d v="1899-12-31T05:33:00"/>
    <d v="1899-12-30T06:00:00"/>
    <d v="1899-12-31T11:33:00"/>
    <d v="1899-12-30T01:10:00"/>
    <m/>
  </r>
  <r>
    <x v="2"/>
    <x v="4"/>
    <n v="10"/>
    <n v="9"/>
    <n v="0.9"/>
    <n v="1"/>
    <n v="0"/>
    <s v=""/>
    <s v=""/>
    <s v=""/>
    <m/>
    <n v="5"/>
    <x v="1"/>
    <n v="6"/>
    <x v="26"/>
    <x v="3"/>
    <n v="10"/>
    <m/>
    <s v="-"/>
    <s v="-"/>
    <s v="-"/>
    <s v="-"/>
    <m/>
  </r>
  <r>
    <x v="2"/>
    <x v="4"/>
    <n v="10"/>
    <n v="8"/>
    <n v="0.8"/>
    <n v="1"/>
    <n v="1"/>
    <s v=""/>
    <s v=""/>
    <s v=""/>
    <m/>
    <n v="5"/>
    <x v="1"/>
    <n v="8"/>
    <x v="27"/>
    <x v="3"/>
    <n v="1"/>
    <m/>
    <s v="-"/>
    <s v="-"/>
    <s v="-"/>
    <s v="-"/>
    <m/>
  </r>
  <r>
    <x v="2"/>
    <x v="4"/>
    <n v="10"/>
    <n v="2"/>
    <n v="0.2"/>
    <n v="4"/>
    <n v="4"/>
    <s v=""/>
    <s v=""/>
    <s v=""/>
    <m/>
    <n v="5"/>
    <x v="1"/>
    <n v="22"/>
    <x v="28"/>
    <x v="3"/>
    <n v="44"/>
    <m/>
    <s v="-"/>
    <s v="-"/>
    <s v="-"/>
    <s v="-"/>
    <m/>
  </r>
  <r>
    <x v="2"/>
    <x v="4"/>
    <n v="10"/>
    <n v="2"/>
    <n v="0.2"/>
    <n v="4"/>
    <n v="4"/>
    <s v=""/>
    <s v=""/>
    <s v=""/>
    <m/>
    <n v="5"/>
    <x v="1"/>
    <n v="26"/>
    <x v="29"/>
    <x v="3"/>
    <n v="44"/>
    <m/>
    <s v="-"/>
    <s v="-"/>
    <s v="-"/>
    <s v="-"/>
    <m/>
  </r>
  <r>
    <x v="1"/>
    <x v="4"/>
    <n v="15"/>
    <n v="1"/>
    <n v="6.6666666666666666E-2"/>
    <n v="5"/>
    <n v="5"/>
    <n v="4"/>
    <s v=""/>
    <s v=""/>
    <n v="7"/>
    <n v="7"/>
    <x v="2"/>
    <n v="101"/>
    <x v="24"/>
    <x v="3"/>
    <n v="554"/>
    <m/>
    <d v="1899-12-31T00:04:00"/>
    <d v="1899-12-30T07:00:00"/>
    <d v="1899-12-31T07:04:00"/>
    <d v="1899-12-30T12:44:00"/>
    <m/>
  </r>
  <r>
    <x v="8"/>
    <x v="4"/>
    <m/>
    <m/>
    <m/>
    <n v="2"/>
    <n v="4"/>
    <m/>
    <n v="1"/>
    <n v="1"/>
    <m/>
    <m/>
    <x v="1"/>
    <n v="141"/>
    <x v="25"/>
    <x v="3"/>
    <n v="24"/>
    <n v="1"/>
    <s v="-"/>
    <d v="1899-12-30T05:15:00"/>
    <d v="1899-12-30T05:15:00"/>
    <m/>
    <s v="DNF"/>
  </r>
  <r>
    <x v="9"/>
    <x v="5"/>
    <n v="20"/>
    <n v="12"/>
    <n v="0.6"/>
    <n v="1"/>
    <n v="1"/>
    <m/>
    <n v="3"/>
    <n v="3"/>
    <n v="15"/>
    <n v="15"/>
    <x v="4"/>
    <n v="81"/>
    <x v="30"/>
    <x v="4"/>
    <n v="1"/>
    <n v="3"/>
    <d v="1899-12-30T23:30:00"/>
    <s v="-"/>
    <d v="1899-12-30T23:30:00"/>
    <s v="-"/>
    <m/>
  </r>
  <r>
    <x v="8"/>
    <x v="5"/>
    <n v="20"/>
    <n v="6"/>
    <n v="0.3"/>
    <n v="3"/>
    <n v="3"/>
    <m/>
    <n v="4"/>
    <n v="4"/>
    <n v="15"/>
    <n v="15"/>
    <x v="4"/>
    <n v="84"/>
    <x v="31"/>
    <x v="4"/>
    <n v="3"/>
    <n v="4"/>
    <d v="1899-12-30T23:36:00"/>
    <s v="-"/>
    <d v="1899-12-30T23:36:00"/>
    <s v="-"/>
    <m/>
  </r>
  <r>
    <x v="0"/>
    <x v="0"/>
    <n v="10"/>
    <n v="5"/>
    <n v="0.5"/>
    <n v="2"/>
    <n v="3"/>
    <s v=""/>
    <s v=""/>
    <s v=""/>
    <n v="12"/>
    <n v="5"/>
    <x v="6"/>
    <n v="1"/>
    <x v="32"/>
    <x v="5"/>
    <n v="23"/>
    <m/>
    <d v="1899-12-30T09:09:00"/>
    <d v="1899-12-30T02:30:00"/>
    <d v="1899-12-30T11:39:00"/>
    <d v="1899-12-30T04:01:00"/>
    <m/>
  </r>
  <r>
    <x v="5"/>
    <x v="0"/>
    <n v="10"/>
    <n v="7"/>
    <n v="0.7"/>
    <n v="2"/>
    <n v="1"/>
    <s v=""/>
    <s v=""/>
    <s v=""/>
    <n v="13"/>
    <n v="5"/>
    <x v="7"/>
    <n v="16"/>
    <x v="33"/>
    <x v="5"/>
    <n v="21"/>
    <m/>
    <d v="1899-12-30T08:50:00"/>
    <d v="1899-12-30T01:30:00"/>
    <d v="1899-12-30T10:20:00"/>
    <d v="1899-12-30T01:07:00"/>
    <m/>
  </r>
  <r>
    <x v="1"/>
    <x v="0"/>
    <n v="15"/>
    <n v="9"/>
    <n v="0.6"/>
    <n v="0"/>
    <n v="2"/>
    <n v="4"/>
    <s v=""/>
    <s v=""/>
    <n v="10"/>
    <n v="10"/>
    <x v="8"/>
    <n v="31"/>
    <x v="34"/>
    <x v="5"/>
    <s v="024"/>
    <m/>
    <d v="1899-12-30T13:56:00"/>
    <d v="1899-12-30T03:00:00"/>
    <d v="1899-12-30T16:56:00"/>
    <d v="1899-12-30T02:40:00"/>
    <m/>
  </r>
  <r>
    <x v="1"/>
    <x v="0"/>
    <n v="15"/>
    <n v="7"/>
    <n v="0.46666666666666667"/>
    <n v="3"/>
    <n v="4"/>
    <n v="1"/>
    <s v=""/>
    <s v=""/>
    <n v="9"/>
    <n v="9"/>
    <x v="9"/>
    <n v="32"/>
    <x v="35"/>
    <x v="5"/>
    <n v="341"/>
    <m/>
    <d v="1899-12-30T13:26:00"/>
    <d v="1899-12-30T04:00:00"/>
    <d v="1899-12-30T17:26:00"/>
    <d v="1899-12-30T03:10:00"/>
    <m/>
  </r>
  <r>
    <x v="1"/>
    <x v="0"/>
    <n v="15"/>
    <n v="4"/>
    <n v="0.26666666666666666"/>
    <n v="4"/>
    <n v="2"/>
    <n v="5"/>
    <s v=""/>
    <s v=""/>
    <n v="5"/>
    <n v="5"/>
    <x v="10"/>
    <n v="36"/>
    <x v="36"/>
    <x v="5"/>
    <n v="425"/>
    <m/>
    <d v="1899-12-30T14:41:00"/>
    <d v="1899-12-30T05:30:00"/>
    <d v="1899-12-30T20:11:00"/>
    <d v="1899-12-30T05:55:00"/>
    <m/>
  </r>
  <r>
    <x v="1"/>
    <x v="0"/>
    <n v="15"/>
    <n v="5"/>
    <n v="0.33333333333333331"/>
    <n v="2"/>
    <n v="4"/>
    <n v="4"/>
    <s v=""/>
    <s v=""/>
    <n v="2"/>
    <n v="2"/>
    <x v="11"/>
    <n v="26"/>
    <x v="37"/>
    <x v="5"/>
    <n v="244"/>
    <m/>
    <d v="1899-12-30T20:33:00"/>
    <d v="1899-12-30T05:00:00"/>
    <d v="1899-12-31T01:33:00"/>
    <d v="1899-12-30T11:17:00"/>
    <m/>
  </r>
  <r>
    <x v="2"/>
    <x v="0"/>
    <n v="10"/>
    <n v="5"/>
    <n v="0.5"/>
    <n v="4"/>
    <n v="1"/>
    <s v=""/>
    <s v=""/>
    <s v=""/>
    <n v="0"/>
    <n v="5"/>
    <x v="1"/>
    <n v="42"/>
    <x v="38"/>
    <x v="5"/>
    <n v="41"/>
    <m/>
    <d v="1899-12-30T06:32:00"/>
    <s v="-"/>
    <d v="1899-12-30T06:32:00"/>
    <d v="1899-12-30T01:13:00"/>
    <m/>
  </r>
  <r>
    <x v="3"/>
    <x v="0"/>
    <n v="15"/>
    <n v="4"/>
    <n v="0.26666666666666666"/>
    <n v="4"/>
    <n v="5"/>
    <n v="2"/>
    <s v=""/>
    <s v=""/>
    <n v="7"/>
    <n v="7"/>
    <x v="2"/>
    <n v="51"/>
    <x v="39"/>
    <x v="5"/>
    <n v="452"/>
    <m/>
    <d v="1899-12-30T15:09:00"/>
    <d v="1899-12-30T05:30:00"/>
    <d v="1899-12-30T20:39:00"/>
    <d v="1899-12-30T05:03:00"/>
    <m/>
  </r>
  <r>
    <x v="3"/>
    <x v="0"/>
    <n v="15"/>
    <n v="11"/>
    <n v="0.73333333333333328"/>
    <n v="1"/>
    <n v="1"/>
    <n v="2"/>
    <s v=""/>
    <s v=""/>
    <n v="6"/>
    <n v="6"/>
    <x v="12"/>
    <n v="58"/>
    <x v="40"/>
    <x v="5"/>
    <n v="112"/>
    <m/>
    <d v="1899-12-30T18:58:00"/>
    <d v="1899-12-30T02:00:00"/>
    <d v="1899-12-30T20:58:00"/>
    <d v="1899-12-30T05:22:00"/>
    <m/>
  </r>
  <r>
    <x v="2"/>
    <x v="0"/>
    <m/>
    <m/>
    <m/>
    <s v=""/>
    <s v=""/>
    <s v=""/>
    <s v=""/>
    <s v=""/>
    <m/>
    <n v="5"/>
    <x v="1"/>
    <n v="63"/>
    <x v="41"/>
    <x v="5"/>
    <m/>
    <m/>
    <s v="-"/>
    <s v="-"/>
    <s v="-"/>
    <m/>
    <s v="DNS"/>
  </r>
  <r>
    <x v="6"/>
    <x v="0"/>
    <n v="15"/>
    <n v="9"/>
    <n v="0.6"/>
    <n v="0"/>
    <n v="4"/>
    <n v="2"/>
    <s v=""/>
    <s v=""/>
    <n v="12"/>
    <n v="12"/>
    <x v="6"/>
    <n v="75"/>
    <x v="42"/>
    <x v="5"/>
    <s v="042"/>
    <m/>
    <d v="1899-12-30T19:48:00"/>
    <d v="1899-12-30T03:00:00"/>
    <d v="1899-12-30T22:48:00"/>
    <d v="1899-12-30T03:17:00"/>
    <m/>
  </r>
  <r>
    <x v="6"/>
    <x v="0"/>
    <n v="15"/>
    <n v="9"/>
    <n v="0.6"/>
    <n v="3"/>
    <n v="0"/>
    <n v="3"/>
    <s v=""/>
    <s v=""/>
    <n v="11"/>
    <n v="11"/>
    <x v="5"/>
    <n v="72"/>
    <x v="43"/>
    <x v="5"/>
    <n v="303"/>
    <m/>
    <d v="1899-12-30T20:42:00"/>
    <d v="1899-12-30T03:00:00"/>
    <d v="1899-12-30T23:42:00"/>
    <d v="1899-12-30T04:11:00"/>
    <m/>
  </r>
  <r>
    <x v="6"/>
    <x v="0"/>
    <n v="15"/>
    <n v="5"/>
    <n v="0.33333333333333331"/>
    <n v="4"/>
    <n v="4"/>
    <n v="2"/>
    <s v=""/>
    <s v=""/>
    <n v="8"/>
    <n v="8"/>
    <x v="0"/>
    <n v="77"/>
    <x v="44"/>
    <x v="5"/>
    <n v="442"/>
    <m/>
    <d v="1899-12-30T20:34:00"/>
    <d v="1899-12-30T05:00:00"/>
    <d v="1899-12-31T01:34:00"/>
    <d v="1899-12-30T06:03:00"/>
    <m/>
  </r>
  <r>
    <x v="6"/>
    <x v="0"/>
    <n v="15"/>
    <n v="5"/>
    <n v="0.33333333333333331"/>
    <n v="1"/>
    <n v="5"/>
    <n v="4"/>
    <s v=""/>
    <s v=""/>
    <n v="6"/>
    <n v="6"/>
    <x v="12"/>
    <n v="73"/>
    <x v="45"/>
    <x v="5"/>
    <n v="154"/>
    <m/>
    <d v="1899-12-30T22:11:00"/>
    <d v="1899-12-30T05:00:00"/>
    <d v="1899-12-31T03:11:00"/>
    <d v="1899-12-30T07:40:00"/>
    <m/>
  </r>
  <r>
    <x v="6"/>
    <x v="0"/>
    <m/>
    <m/>
    <m/>
    <s v=""/>
    <s v=""/>
    <s v=""/>
    <s v=""/>
    <s v=""/>
    <m/>
    <m/>
    <x v="1"/>
    <n v="79"/>
    <x v="46"/>
    <x v="5"/>
    <m/>
    <m/>
    <s v="-"/>
    <s v="-"/>
    <s v="-"/>
    <m/>
    <s v="DNS"/>
  </r>
  <r>
    <x v="10"/>
    <x v="0"/>
    <n v="15"/>
    <n v="10"/>
    <n v="0.66666666666666663"/>
    <n v="2"/>
    <n v="2"/>
    <n v="1"/>
    <s v=""/>
    <s v=""/>
    <n v="11"/>
    <n v="11"/>
    <x v="5"/>
    <n v="83"/>
    <x v="47"/>
    <x v="5"/>
    <n v="221"/>
    <m/>
    <d v="1899-12-31T02:27:00"/>
    <d v="1899-12-30T02:30:00"/>
    <d v="1899-12-31T04:57:00"/>
    <d v="1899-12-30T07:39:00"/>
    <m/>
  </r>
  <r>
    <x v="10"/>
    <x v="0"/>
    <m/>
    <m/>
    <m/>
    <s v=""/>
    <s v=""/>
    <s v=""/>
    <s v=""/>
    <s v=""/>
    <m/>
    <m/>
    <x v="1"/>
    <n v="87"/>
    <x v="48"/>
    <x v="5"/>
    <m/>
    <m/>
    <s v="-"/>
    <s v="-"/>
    <s v="-"/>
    <m/>
    <s v="DNS"/>
  </r>
  <r>
    <x v="8"/>
    <x v="0"/>
    <n v="20"/>
    <n v="8"/>
    <n v="0.4"/>
    <n v="1"/>
    <n v="2"/>
    <n v="2"/>
    <n v="4"/>
    <n v="3"/>
    <n v="15"/>
    <n v="15"/>
    <x v="4"/>
    <n v="90"/>
    <x v="49"/>
    <x v="5"/>
    <n v="12"/>
    <n v="43"/>
    <d v="1899-12-31T02:53:00"/>
    <d v="1899-12-30T07:30:00"/>
    <d v="1899-12-31T10:23:00"/>
    <s v="-"/>
    <m/>
  </r>
  <r>
    <x v="4"/>
    <x v="0"/>
    <n v="20"/>
    <n v="3"/>
    <n v="0.15"/>
    <n v="3"/>
    <n v="5"/>
    <m/>
    <n v="5"/>
    <n v="4"/>
    <n v="13"/>
    <n v="13"/>
    <x v="7"/>
    <n v="108"/>
    <x v="50"/>
    <x v="5"/>
    <n v="35"/>
    <n v="54"/>
    <d v="1899-12-31T03:25:00"/>
    <d v="1899-12-30T12:45:00"/>
    <d v="1899-12-31T16:10:00"/>
    <d v="1899-12-30T05:11:00"/>
    <m/>
  </r>
  <r>
    <x v="0"/>
    <x v="3"/>
    <n v="10"/>
    <n v="7"/>
    <n v="0.7"/>
    <n v="2"/>
    <n v="1"/>
    <s v=""/>
    <s v=""/>
    <s v=""/>
    <n v="13"/>
    <n v="5"/>
    <x v="7"/>
    <n v="3"/>
    <x v="32"/>
    <x v="5"/>
    <n v="21"/>
    <m/>
    <d v="1899-12-30T14:06:00"/>
    <s v="-"/>
    <d v="1899-12-30T14:06:00"/>
    <d v="1899-12-30T00:26:00"/>
    <m/>
  </r>
  <r>
    <x v="5"/>
    <x v="3"/>
    <n v="10"/>
    <n v="4"/>
    <n v="0.4"/>
    <n v="2"/>
    <n v="4"/>
    <s v=""/>
    <s v=""/>
    <s v=""/>
    <n v="13"/>
    <n v="5"/>
    <x v="7"/>
    <n v="9"/>
    <x v="33"/>
    <x v="5"/>
    <n v="24"/>
    <m/>
    <d v="1899-12-30T14:18:00"/>
    <s v="-"/>
    <d v="1899-12-30T14:18:00"/>
    <d v="1899-12-30T02:47:00"/>
    <m/>
  </r>
  <r>
    <x v="1"/>
    <x v="3"/>
    <n v="10"/>
    <n v="6"/>
    <n v="0.6"/>
    <n v="2"/>
    <n v="2"/>
    <s v=""/>
    <s v=""/>
    <s v=""/>
    <n v="10"/>
    <n v="10"/>
    <x v="8"/>
    <n v="16"/>
    <x v="34"/>
    <x v="5"/>
    <n v="22"/>
    <m/>
    <d v="1899-12-30T18:22:00"/>
    <s v="-"/>
    <d v="1899-12-30T18:22:00"/>
    <d v="1899-12-30T02:36:00"/>
    <m/>
  </r>
  <r>
    <x v="1"/>
    <x v="3"/>
    <n v="10"/>
    <n v="4"/>
    <n v="0.4"/>
    <n v="3"/>
    <n v="3"/>
    <s v=""/>
    <s v=""/>
    <s v=""/>
    <n v="9"/>
    <n v="9"/>
    <x v="9"/>
    <n v="14"/>
    <x v="35"/>
    <x v="5"/>
    <n v="33"/>
    <m/>
    <d v="1899-12-30T19:19:00"/>
    <s v="-"/>
    <d v="1899-12-30T19:19:00"/>
    <d v="1899-12-30T03:33:00"/>
    <m/>
  </r>
  <r>
    <x v="3"/>
    <x v="3"/>
    <n v="10"/>
    <n v="6"/>
    <n v="0.6"/>
    <n v="1"/>
    <n v="3"/>
    <s v=""/>
    <s v=""/>
    <s v=""/>
    <n v="10"/>
    <n v="10"/>
    <x v="8"/>
    <n v="27"/>
    <x v="39"/>
    <x v="5"/>
    <n v="13"/>
    <m/>
    <d v="1899-12-30T20:15:00"/>
    <s v="-"/>
    <d v="1899-12-30T20:15:00"/>
    <d v="1899-12-30T06:15:00"/>
    <m/>
  </r>
  <r>
    <x v="6"/>
    <x v="3"/>
    <n v="10"/>
    <n v="3"/>
    <n v="0.3"/>
    <n v="4"/>
    <n v="3"/>
    <s v=""/>
    <s v=""/>
    <s v=""/>
    <n v="12"/>
    <n v="12"/>
    <x v="6"/>
    <n v="37"/>
    <x v="42"/>
    <x v="5"/>
    <n v="43"/>
    <m/>
    <d v="1899-12-30T17:06:00"/>
    <s v="-"/>
    <d v="1899-12-30T17:06:00"/>
    <d v="1899-12-30T01:20:00"/>
    <m/>
  </r>
  <r>
    <x v="6"/>
    <x v="3"/>
    <n v="10"/>
    <n v="5"/>
    <n v="0.5"/>
    <n v="1"/>
    <n v="4"/>
    <s v=""/>
    <s v=""/>
    <s v=""/>
    <n v="11"/>
    <n v="11"/>
    <x v="5"/>
    <n v="33"/>
    <x v="44"/>
    <x v="5"/>
    <n v="14"/>
    <m/>
    <d v="1899-12-30T17:08:00"/>
    <s v="-"/>
    <d v="1899-12-30T17:08:00"/>
    <d v="1899-12-30T01:22:00"/>
    <m/>
  </r>
  <r>
    <x v="6"/>
    <x v="3"/>
    <n v="10"/>
    <n v="1"/>
    <n v="0.1"/>
    <n v="4"/>
    <n v="5"/>
    <s v=""/>
    <s v=""/>
    <s v=""/>
    <n v="9"/>
    <n v="9"/>
    <x v="9"/>
    <n v="32"/>
    <x v="45"/>
    <x v="5"/>
    <n v="45"/>
    <m/>
    <d v="1899-12-30T18:23:00"/>
    <s v="-"/>
    <d v="1899-12-30T18:23:00"/>
    <d v="1899-12-30T02:37:00"/>
    <m/>
  </r>
  <r>
    <x v="6"/>
    <x v="3"/>
    <n v="10"/>
    <n v="4"/>
    <n v="0.4"/>
    <n v="3"/>
    <n v="3"/>
    <s v=""/>
    <s v=""/>
    <s v=""/>
    <n v="8"/>
    <n v="8"/>
    <x v="0"/>
    <n v="31"/>
    <x v="43"/>
    <x v="5"/>
    <n v="33"/>
    <m/>
    <d v="1899-12-30T17:46:00"/>
    <d v="1899-12-30T01:00:00"/>
    <d v="1899-12-30T18:46:00"/>
    <d v="1899-12-30T03:00:00"/>
    <s v="Missad straffrunda"/>
  </r>
  <r>
    <x v="6"/>
    <x v="3"/>
    <n v="10"/>
    <n v="3"/>
    <n v="0.3"/>
    <n v="5"/>
    <n v="2"/>
    <s v=""/>
    <s v=""/>
    <s v=""/>
    <n v="4"/>
    <n v="4"/>
    <x v="3"/>
    <n v="45"/>
    <x v="46"/>
    <x v="5"/>
    <n v="52"/>
    <m/>
    <d v="1899-12-31T00:09:00"/>
    <s v="-"/>
    <d v="1899-12-31T00:09:00"/>
    <d v="1899-12-30T08:23:00"/>
    <m/>
  </r>
  <r>
    <x v="4"/>
    <x v="3"/>
    <n v="20"/>
    <n v="2"/>
    <n v="0.1"/>
    <n v="5"/>
    <n v="5"/>
    <m/>
    <n v="4"/>
    <n v="4"/>
    <n v="15"/>
    <n v="15"/>
    <x v="4"/>
    <n v="62"/>
    <x v="50"/>
    <x v="5"/>
    <n v="5"/>
    <n v="4"/>
    <d v="1899-12-31T03:25:00"/>
    <s v="-"/>
    <d v="1899-12-31T03:25:00"/>
    <s v="-"/>
    <m/>
  </r>
  <r>
    <x v="2"/>
    <x v="3"/>
    <n v="10"/>
    <n v="8"/>
    <n v="0.8"/>
    <n v="1"/>
    <n v="1"/>
    <s v=""/>
    <s v=""/>
    <s v=""/>
    <m/>
    <n v="5"/>
    <x v="1"/>
    <n v="72"/>
    <x v="38"/>
    <x v="5"/>
    <n v="11"/>
    <m/>
    <s v="-"/>
    <s v="-"/>
    <s v="-"/>
    <s v="-"/>
    <m/>
  </r>
  <r>
    <x v="2"/>
    <x v="3"/>
    <n v="10"/>
    <n v="9"/>
    <n v="0.9"/>
    <n v="1"/>
    <n v="0"/>
    <s v=""/>
    <s v=""/>
    <s v=""/>
    <m/>
    <n v="5"/>
    <x v="1"/>
    <n v="73"/>
    <x v="41"/>
    <x v="5"/>
    <n v="10"/>
    <m/>
    <s v="-"/>
    <s v="-"/>
    <s v="-"/>
    <s v="-"/>
    <m/>
  </r>
  <r>
    <x v="2"/>
    <x v="2"/>
    <n v="10"/>
    <n v="5"/>
    <n v="0.5"/>
    <n v="3"/>
    <n v="2"/>
    <s v=""/>
    <s v=""/>
    <s v=""/>
    <m/>
    <n v="5"/>
    <x v="1"/>
    <n v="12"/>
    <x v="38"/>
    <x v="5"/>
    <n v="32"/>
    <m/>
    <d v="1899-12-30T13:07:00"/>
    <d v="1899-12-30T02:30:00"/>
    <d v="1899-12-30T15:37:00"/>
    <d v="1899-12-30T05:26:00"/>
    <m/>
  </r>
  <r>
    <x v="2"/>
    <x v="2"/>
    <n v="10"/>
    <n v="10"/>
    <n v="1"/>
    <n v="0"/>
    <n v="0"/>
    <s v=""/>
    <s v=""/>
    <s v=""/>
    <m/>
    <n v="5"/>
    <x v="1"/>
    <n v="15"/>
    <x v="41"/>
    <x v="5"/>
    <n v="0"/>
    <m/>
    <d v="1899-12-30T16:44:00"/>
    <s v="-"/>
    <d v="1899-12-30T16:44:00"/>
    <s v="-"/>
    <m/>
  </r>
  <r>
    <x v="5"/>
    <x v="2"/>
    <n v="10"/>
    <n v="10"/>
    <n v="1"/>
    <n v="0"/>
    <n v="0"/>
    <s v=""/>
    <s v=""/>
    <s v=""/>
    <n v="15"/>
    <n v="5"/>
    <x v="4"/>
    <n v="17"/>
    <x v="33"/>
    <x v="5"/>
    <s v="00"/>
    <m/>
    <d v="1899-12-30T13:02:00"/>
    <s v="-"/>
    <d v="1899-12-30T13:02:00"/>
    <s v="-"/>
    <m/>
  </r>
  <r>
    <x v="0"/>
    <x v="2"/>
    <n v="10"/>
    <n v="5"/>
    <n v="0.5"/>
    <n v="1"/>
    <n v="4"/>
    <s v=""/>
    <s v=""/>
    <s v=""/>
    <n v="10"/>
    <n v="5"/>
    <x v="8"/>
    <n v="22"/>
    <x v="32"/>
    <x v="5"/>
    <n v="14"/>
    <m/>
    <d v="1899-12-30T16:23:00"/>
    <d v="1899-12-30T02:30:00"/>
    <d v="1899-12-30T18:53:00"/>
    <d v="1899-12-30T04:41:00"/>
    <m/>
  </r>
  <r>
    <x v="3"/>
    <x v="2"/>
    <n v="15"/>
    <n v="5"/>
    <n v="0.33333333333333331"/>
    <n v="3"/>
    <n v="4"/>
    <n v="3"/>
    <s v=""/>
    <s v=""/>
    <n v="9"/>
    <n v="9"/>
    <x v="9"/>
    <n v="37"/>
    <x v="39"/>
    <x v="5"/>
    <n v="343"/>
    <m/>
    <d v="1899-12-30T17:59:00"/>
    <d v="1899-12-30T05:00:00"/>
    <d v="1899-12-30T22:59:00"/>
    <d v="1899-12-30T06:52:00"/>
    <m/>
  </r>
  <r>
    <x v="1"/>
    <x v="2"/>
    <n v="15"/>
    <n v="8"/>
    <n v="0.53333333333333333"/>
    <n v="2"/>
    <n v="0"/>
    <n v="5"/>
    <s v=""/>
    <s v=""/>
    <n v="9"/>
    <n v="9"/>
    <x v="9"/>
    <n v="40"/>
    <x v="34"/>
    <x v="5"/>
    <n v="205"/>
    <m/>
    <d v="1899-12-30T15:38:00"/>
    <d v="1899-12-30T03:30:00"/>
    <d v="1899-12-30T19:08:00"/>
    <d v="1899-12-30T05:08:00"/>
    <m/>
  </r>
  <r>
    <x v="1"/>
    <x v="2"/>
    <n v="15"/>
    <n v="8"/>
    <n v="0.53333333333333333"/>
    <n v="1"/>
    <n v="2"/>
    <n v="4"/>
    <s v=""/>
    <s v=""/>
    <n v="8"/>
    <n v="8"/>
    <x v="0"/>
    <n v="44"/>
    <x v="35"/>
    <x v="5"/>
    <n v="124"/>
    <m/>
    <d v="1899-12-30T16:20:00"/>
    <d v="1899-12-30T03:30:00"/>
    <d v="1899-12-30T19:50:00"/>
    <d v="1899-12-30T05:50:00"/>
    <m/>
  </r>
  <r>
    <x v="1"/>
    <x v="2"/>
    <n v="15"/>
    <n v="11"/>
    <n v="0.73333333333333328"/>
    <n v="1"/>
    <n v="0"/>
    <n v="3"/>
    <s v=""/>
    <s v=""/>
    <n v="7"/>
    <n v="7"/>
    <x v="2"/>
    <n v="46"/>
    <x v="37"/>
    <x v="5"/>
    <n v="103"/>
    <m/>
    <d v="1899-12-30T23:00:00"/>
    <d v="1899-12-30T01:50:00"/>
    <d v="1899-12-31T00:50:00"/>
    <d v="1899-12-30T10:50:00"/>
    <s v="10 sek avdrag pga fallmålstrul"/>
  </r>
  <r>
    <x v="10"/>
    <x v="2"/>
    <n v="15"/>
    <n v="7"/>
    <n v="0.46666666666666667"/>
    <n v="1"/>
    <n v="3"/>
    <n v="4"/>
    <s v=""/>
    <s v=""/>
    <n v="12"/>
    <n v="12"/>
    <x v="6"/>
    <n v="53"/>
    <x v="47"/>
    <x v="5"/>
    <n v="134"/>
    <m/>
    <d v="1899-12-31T03:12:00"/>
    <d v="1899-12-30T04:00:00"/>
    <d v="1899-12-31T07:12:00"/>
    <d v="1899-12-30T08:52:00"/>
    <m/>
  </r>
  <r>
    <x v="6"/>
    <x v="2"/>
    <n v="15"/>
    <n v="10"/>
    <n v="0.66666666666666663"/>
    <n v="0"/>
    <n v="1"/>
    <n v="4"/>
    <s v=""/>
    <s v=""/>
    <n v="13"/>
    <n v="13"/>
    <x v="7"/>
    <n v="62"/>
    <x v="44"/>
    <x v="5"/>
    <s v="014"/>
    <m/>
    <d v="1899-12-30T20:14:00"/>
    <d v="1899-12-30T02:30:00"/>
    <d v="1899-12-30T22:44:00"/>
    <d v="1899-12-30T02:16:00"/>
    <m/>
  </r>
  <r>
    <x v="6"/>
    <x v="2"/>
    <n v="15"/>
    <n v="6"/>
    <n v="0.4"/>
    <n v="3"/>
    <n v="2"/>
    <n v="4"/>
    <s v=""/>
    <s v=""/>
    <n v="11"/>
    <n v="11"/>
    <x v="5"/>
    <n v="59"/>
    <x v="42"/>
    <x v="5"/>
    <n v="324"/>
    <m/>
    <d v="1899-12-30T19:34:00"/>
    <d v="1899-12-30T04:30:00"/>
    <d v="1899-12-31T00:04:00"/>
    <d v="1899-12-30T03:36:00"/>
    <m/>
  </r>
  <r>
    <x v="6"/>
    <x v="2"/>
    <n v="15"/>
    <n v="5"/>
    <n v="0.33333333333333331"/>
    <n v="5"/>
    <n v="3"/>
    <n v="2"/>
    <s v=""/>
    <s v=""/>
    <n v="10"/>
    <n v="10"/>
    <x v="8"/>
    <n v="61"/>
    <x v="43"/>
    <x v="5"/>
    <n v="532"/>
    <m/>
    <d v="1899-12-30T20:17:00"/>
    <d v="1899-12-30T05:00:00"/>
    <d v="1899-12-31T01:17:00"/>
    <d v="1899-12-30T04:49:00"/>
    <m/>
  </r>
  <r>
    <x v="6"/>
    <x v="2"/>
    <n v="15"/>
    <n v="4"/>
    <n v="0.26666666666666666"/>
    <n v="4"/>
    <n v="4"/>
    <n v="3"/>
    <s v=""/>
    <s v=""/>
    <n v="9"/>
    <n v="9"/>
    <x v="9"/>
    <n v="58"/>
    <x v="45"/>
    <x v="5"/>
    <n v="443"/>
    <m/>
    <d v="1899-12-30T21:16:00"/>
    <d v="1899-12-30T05:30:00"/>
    <d v="1899-12-31T02:46:00"/>
    <d v="1899-12-30T06:18:00"/>
    <m/>
  </r>
  <r>
    <x v="6"/>
    <x v="2"/>
    <n v="15"/>
    <n v="8"/>
    <n v="0.53333333333333333"/>
    <n v="1"/>
    <n v="3"/>
    <n v="3"/>
    <s v=""/>
    <s v=""/>
    <n v="8"/>
    <n v="8"/>
    <x v="0"/>
    <n v="56"/>
    <x v="46"/>
    <x v="5"/>
    <n v="133"/>
    <m/>
    <d v="1899-12-31T01:36:00"/>
    <d v="1899-12-30T03:30:00"/>
    <d v="1899-12-31T05:06:00"/>
    <d v="1899-12-30T08:38:00"/>
    <m/>
  </r>
  <r>
    <x v="5"/>
    <x v="1"/>
    <n v="10"/>
    <n v="8"/>
    <n v="0.8"/>
    <n v="2"/>
    <n v="0"/>
    <m/>
    <s v=""/>
    <s v=""/>
    <n v="15"/>
    <n v="5"/>
    <x v="4"/>
    <n v="15"/>
    <x v="33"/>
    <x v="5"/>
    <n v="20"/>
    <m/>
    <d v="1899-12-30T12:08:00"/>
    <d v="1899-12-30T01:00:00"/>
    <d v="1899-12-30T13:08:00"/>
    <s v="-"/>
    <m/>
  </r>
  <r>
    <x v="6"/>
    <x v="1"/>
    <n v="15"/>
    <n v="9"/>
    <n v="0.6"/>
    <n v="2"/>
    <n v="1"/>
    <n v="3"/>
    <s v=""/>
    <s v=""/>
    <n v="13"/>
    <n v="13"/>
    <x v="7"/>
    <n v="22"/>
    <x v="42"/>
    <x v="5"/>
    <n v="213"/>
    <m/>
    <d v="1899-12-30T14:15:00"/>
    <d v="1899-12-30T03:00:00"/>
    <d v="1899-12-30T17:15:00"/>
    <d v="1899-12-30T01:04:00"/>
    <m/>
  </r>
  <r>
    <x v="6"/>
    <x v="1"/>
    <n v="15"/>
    <n v="6"/>
    <n v="0.4"/>
    <n v="3"/>
    <n v="3"/>
    <n v="3"/>
    <s v=""/>
    <s v=""/>
    <n v="12"/>
    <n v="12"/>
    <x v="6"/>
    <n v="20"/>
    <x v="44"/>
    <x v="5"/>
    <n v="33"/>
    <m/>
    <d v="1899-12-30T14:40:00"/>
    <d v="1899-12-30T03:00:00"/>
    <d v="1899-12-30T17:40:00"/>
    <d v="1899-12-30T01:29:00"/>
    <m/>
  </r>
  <r>
    <x v="3"/>
    <x v="1"/>
    <n v="15"/>
    <n v="5"/>
    <n v="0.33333333333333331"/>
    <n v="3"/>
    <n v="2"/>
    <n v="5"/>
    <s v=""/>
    <s v=""/>
    <n v="12"/>
    <n v="12"/>
    <x v="6"/>
    <n v="42"/>
    <x v="39"/>
    <x v="5"/>
    <n v="325"/>
    <m/>
    <d v="1899-12-30T17:37:00"/>
    <d v="1899-12-30T05:00:00"/>
    <d v="1899-12-30T22:37:00"/>
    <d v="1899-12-30T05:28:00"/>
    <m/>
  </r>
  <r>
    <x v="3"/>
    <x v="1"/>
    <n v="15"/>
    <n v="6"/>
    <n v="0.4"/>
    <n v="3"/>
    <n v="3"/>
    <n v="3"/>
    <s v=""/>
    <s v=""/>
    <n v="10"/>
    <n v="10"/>
    <x v="8"/>
    <n v="44"/>
    <x v="40"/>
    <x v="5"/>
    <n v="333"/>
    <m/>
    <d v="1899-12-30T21:37:00"/>
    <d v="1899-12-30T04:30:00"/>
    <d v="1899-12-31T02:07:00"/>
    <d v="1899-12-30T08:58:00"/>
    <m/>
  </r>
  <r>
    <x v="4"/>
    <x v="1"/>
    <n v="20"/>
    <n v="6"/>
    <n v="0.3"/>
    <n v="4"/>
    <n v="4"/>
    <m/>
    <n v="4"/>
    <n v="2"/>
    <n v="15"/>
    <n v="15"/>
    <x v="4"/>
    <n v="71"/>
    <x v="50"/>
    <x v="5"/>
    <s v="44"/>
    <s v="42"/>
    <d v="1899-12-30T22:11:00"/>
    <d v="1899-12-30T07:30:00"/>
    <d v="1899-12-31T05:41:00"/>
    <s v="-"/>
    <m/>
  </r>
  <r>
    <x v="2"/>
    <x v="4"/>
    <n v="10"/>
    <n v="7"/>
    <n v="0.7"/>
    <n v="1"/>
    <n v="2"/>
    <s v=""/>
    <s v=""/>
    <s v=""/>
    <m/>
    <n v="5"/>
    <x v="1"/>
    <n v="23"/>
    <x v="41"/>
    <x v="5"/>
    <n v="12"/>
    <m/>
    <s v="-"/>
    <s v="-"/>
    <s v="-"/>
    <s v="-"/>
    <m/>
  </r>
  <r>
    <x v="2"/>
    <x v="4"/>
    <n v="10"/>
    <n v="5"/>
    <n v="0.5"/>
    <n v="3"/>
    <n v="2"/>
    <s v=""/>
    <s v=""/>
    <s v=""/>
    <m/>
    <n v="5"/>
    <x v="1"/>
    <n v="28"/>
    <x v="38"/>
    <x v="5"/>
    <n v="32"/>
    <m/>
    <s v="-"/>
    <s v="-"/>
    <s v="-"/>
    <s v="-"/>
    <m/>
  </r>
  <r>
    <x v="5"/>
    <x v="4"/>
    <n v="10"/>
    <n v="10"/>
    <n v="1"/>
    <n v="0"/>
    <n v="0"/>
    <s v=""/>
    <s v=""/>
    <s v=""/>
    <n v="15"/>
    <n v="5"/>
    <x v="4"/>
    <n v="33"/>
    <x v="33"/>
    <x v="5"/>
    <n v="0"/>
    <m/>
    <d v="1899-12-30T11:06:00"/>
    <s v="-"/>
    <d v="1899-12-30T11:06:00"/>
    <s v="-"/>
    <m/>
  </r>
  <r>
    <x v="0"/>
    <x v="4"/>
    <n v="10"/>
    <n v="5"/>
    <n v="0.5"/>
    <n v="3"/>
    <n v="2"/>
    <s v=""/>
    <s v=""/>
    <s v=""/>
    <n v="13"/>
    <n v="5"/>
    <x v="7"/>
    <n v="44"/>
    <x v="32"/>
    <x v="5"/>
    <n v="32"/>
    <m/>
    <d v="1899-12-30T11:30:00"/>
    <d v="1899-12-30T02:30:00"/>
    <d v="1899-12-30T14:00:00"/>
    <d v="1899-12-30T03:28:00"/>
    <m/>
  </r>
  <r>
    <x v="3"/>
    <x v="4"/>
    <n v="15"/>
    <n v="7"/>
    <n v="0.46666666666666667"/>
    <n v="5"/>
    <n v="1"/>
    <n v="2"/>
    <s v=""/>
    <s v=""/>
    <n v="10"/>
    <n v="10"/>
    <x v="8"/>
    <n v="75"/>
    <x v="39"/>
    <x v="5"/>
    <n v="512"/>
    <m/>
    <d v="1899-12-30T19:05:00"/>
    <d v="1899-12-30T04:00:00"/>
    <d v="1899-12-30T23:05:00"/>
    <d v="1899-12-30T05:18:00"/>
    <m/>
  </r>
  <r>
    <x v="3"/>
    <x v="4"/>
    <n v="15"/>
    <n v="2"/>
    <n v="0.13333333333333333"/>
    <n v="4"/>
    <n v="5"/>
    <n v="4"/>
    <s v=""/>
    <s v=""/>
    <n v="4"/>
    <n v="4"/>
    <x v="3"/>
    <n v="71"/>
    <x v="40"/>
    <x v="5"/>
    <n v="454"/>
    <m/>
    <d v="1899-12-31T01:13:00"/>
    <d v="1899-12-30T06:30:00"/>
    <d v="1899-12-31T07:43:00"/>
    <d v="1899-12-30T13:56:00"/>
    <m/>
  </r>
  <r>
    <x v="1"/>
    <x v="4"/>
    <n v="15"/>
    <n v="10"/>
    <n v="0.66666666666666663"/>
    <n v="1"/>
    <n v="3"/>
    <n v="1"/>
    <s v=""/>
    <s v=""/>
    <n v="13"/>
    <n v="13"/>
    <x v="7"/>
    <n v="94"/>
    <x v="35"/>
    <x v="5"/>
    <n v="131"/>
    <m/>
    <d v="1899-12-30T17:00:00"/>
    <d v="1899-12-30T02:30:00"/>
    <d v="1899-12-30T19:30:00"/>
    <d v="1899-12-30T01:10:00"/>
    <m/>
  </r>
  <r>
    <x v="1"/>
    <x v="4"/>
    <n v="15"/>
    <n v="10"/>
    <n v="0.66666666666666663"/>
    <n v="2"/>
    <n v="3"/>
    <n v="0"/>
    <s v=""/>
    <s v=""/>
    <n v="12"/>
    <n v="12"/>
    <x v="6"/>
    <n v="96"/>
    <x v="36"/>
    <x v="5"/>
    <n v="230"/>
    <m/>
    <d v="1899-12-30T17:02:00"/>
    <d v="1899-12-30T02:30:00"/>
    <d v="1899-12-30T19:32:00"/>
    <d v="1899-12-30T01:12:00"/>
    <m/>
  </r>
  <r>
    <x v="1"/>
    <x v="4"/>
    <n v="15"/>
    <n v="7"/>
    <n v="0.46666666666666667"/>
    <n v="2"/>
    <n v="4"/>
    <n v="2"/>
    <s v=""/>
    <s v=""/>
    <n v="10"/>
    <n v="10"/>
    <x v="8"/>
    <n v="93"/>
    <x v="34"/>
    <x v="5"/>
    <n v="242"/>
    <m/>
    <d v="1899-12-30T16:35:00"/>
    <d v="1899-12-30T04:00:00"/>
    <d v="1899-12-30T20:35:00"/>
    <d v="1899-12-30T02:15:00"/>
    <m/>
  </r>
  <r>
    <x v="1"/>
    <x v="4"/>
    <n v="15"/>
    <n v="2"/>
    <n v="0.13333333333333333"/>
    <n v="4"/>
    <n v="4"/>
    <n v="5"/>
    <s v=""/>
    <s v=""/>
    <n v="6"/>
    <n v="6"/>
    <x v="12"/>
    <n v="99"/>
    <x v="37"/>
    <x v="5"/>
    <n v="445"/>
    <m/>
    <d v="1899-12-31T03:44:00"/>
    <d v="1899-12-30T06:30:00"/>
    <d v="1899-12-31T10:14:00"/>
    <d v="1899-12-30T15:54:00"/>
    <m/>
  </r>
  <r>
    <x v="10"/>
    <x v="4"/>
    <n v="15"/>
    <n v="4"/>
    <n v="0.26666666666666666"/>
    <n v="2"/>
    <n v="5"/>
    <n v="4"/>
    <s v=""/>
    <s v=""/>
    <n v="9"/>
    <n v="9"/>
    <x v="9"/>
    <n v="116"/>
    <x v="47"/>
    <x v="5"/>
    <n v="254"/>
    <m/>
    <d v="1899-12-31T05:47:00"/>
    <d v="1899-12-30T05:30:00"/>
    <d v="1899-12-31T11:17:00"/>
    <d v="1899-12-30T13:26:00"/>
    <m/>
  </r>
  <r>
    <x v="6"/>
    <x v="4"/>
    <n v="15"/>
    <n v="10"/>
    <n v="0.66666666666666663"/>
    <n v="2"/>
    <n v="1"/>
    <n v="2"/>
    <s v=""/>
    <s v=""/>
    <n v="13"/>
    <n v="13"/>
    <x v="7"/>
    <n v="124"/>
    <x v="43"/>
    <x v="5"/>
    <n v="212"/>
    <m/>
    <d v="1899-12-30T22:39:00"/>
    <d v="1899-12-30T02:30:00"/>
    <d v="1899-12-31T01:09:00"/>
    <d v="1899-12-30T00:08:00"/>
    <m/>
  </r>
  <r>
    <x v="6"/>
    <x v="4"/>
    <n v="15"/>
    <n v="8"/>
    <n v="0.53333333333333333"/>
    <n v="2"/>
    <n v="2"/>
    <n v="3"/>
    <s v=""/>
    <s v=""/>
    <n v="12"/>
    <n v="12"/>
    <x v="6"/>
    <n v="128"/>
    <x v="44"/>
    <x v="5"/>
    <n v="223"/>
    <m/>
    <d v="1899-12-30T22:04:00"/>
    <d v="1899-12-30T03:30:00"/>
    <d v="1899-12-31T01:34:00"/>
    <d v="1899-12-30T00:33:00"/>
    <m/>
  </r>
  <r>
    <x v="6"/>
    <x v="4"/>
    <n v="15"/>
    <n v="5"/>
    <n v="0.33333333333333331"/>
    <n v="2"/>
    <n v="4"/>
    <n v="4"/>
    <s v=""/>
    <s v=""/>
    <n v="11"/>
    <n v="11"/>
    <x v="5"/>
    <n v="120"/>
    <x v="42"/>
    <x v="5"/>
    <n v="244"/>
    <m/>
    <d v="1899-12-30T20:37:00"/>
    <d v="1899-12-30T05:00:00"/>
    <d v="1899-12-31T01:37:00"/>
    <d v="1899-12-30T00:36:00"/>
    <m/>
  </r>
  <r>
    <x v="6"/>
    <x v="4"/>
    <n v="15"/>
    <n v="7"/>
    <n v="0.46666666666666667"/>
    <n v="3"/>
    <n v="3"/>
    <n v="2"/>
    <s v=""/>
    <s v=""/>
    <n v="10"/>
    <n v="10"/>
    <x v="8"/>
    <n v="130"/>
    <x v="45"/>
    <x v="5"/>
    <n v="332"/>
    <m/>
    <d v="1899-12-30T22:19:00"/>
    <d v="1899-12-30T04:00:00"/>
    <d v="1899-12-31T02:19:00"/>
    <d v="1899-12-30T01:18:00"/>
    <m/>
  </r>
  <r>
    <x v="6"/>
    <x v="4"/>
    <m/>
    <m/>
    <m/>
    <s v=""/>
    <s v=""/>
    <s v=""/>
    <s v=""/>
    <s v=""/>
    <m/>
    <m/>
    <x v="1"/>
    <n v="118"/>
    <x v="46"/>
    <x v="5"/>
    <m/>
    <m/>
    <s v="-"/>
    <s v="-"/>
    <s v="-"/>
    <m/>
    <s v="DNS"/>
  </r>
  <r>
    <x v="8"/>
    <x v="4"/>
    <n v="20"/>
    <n v="8"/>
    <n v="0.4"/>
    <n v="5"/>
    <n v="3"/>
    <m/>
    <n v="2"/>
    <n v="2"/>
    <n v="13"/>
    <n v="13"/>
    <x v="7"/>
    <n v="142"/>
    <x v="49"/>
    <x v="5"/>
    <n v="53"/>
    <n v="22"/>
    <d v="1899-12-31T18:30:00"/>
    <d v="1899-12-30T09:00:00"/>
    <d v="1900-01-01T03:30:00"/>
    <d v="1899-12-30T05:44:00"/>
    <m/>
  </r>
  <r>
    <x v="4"/>
    <x v="4"/>
    <n v="20"/>
    <n v="3"/>
    <n v="0.15"/>
    <n v="5"/>
    <n v="4"/>
    <m/>
    <n v="4"/>
    <n v="4"/>
    <n v="15"/>
    <n v="15"/>
    <x v="4"/>
    <n v="151"/>
    <x v="50"/>
    <x v="5"/>
    <n v="54"/>
    <n v="44"/>
    <d v="1899-12-31T09:16:00"/>
    <d v="1899-12-30T12:45:00"/>
    <d v="1899-12-31T22:01:00"/>
    <s v="-"/>
    <m/>
  </r>
  <r>
    <x v="2"/>
    <x v="5"/>
    <n v="10"/>
    <n v="8"/>
    <n v="0.8"/>
    <n v="1"/>
    <n v="1"/>
    <s v=""/>
    <s v=""/>
    <s v=""/>
    <n v="0"/>
    <n v="5"/>
    <x v="1"/>
    <n v="7"/>
    <x v="38"/>
    <x v="5"/>
    <n v="11"/>
    <m/>
    <d v="1899-12-30T15:49:00"/>
    <s v="-"/>
    <d v="1899-12-30T15:49:00"/>
    <s v="-"/>
    <m/>
  </r>
  <r>
    <x v="2"/>
    <x v="5"/>
    <n v="10"/>
    <n v="8"/>
    <n v="0.8"/>
    <n v="1"/>
    <n v="1"/>
    <s v=""/>
    <s v=""/>
    <s v=""/>
    <n v="0"/>
    <n v="5"/>
    <x v="1"/>
    <n v="9"/>
    <x v="41"/>
    <x v="5"/>
    <n v="1"/>
    <m/>
    <d v="1899-12-30T14:38:00"/>
    <s v="-"/>
    <d v="1899-12-30T14:38:00"/>
    <s v="-"/>
    <m/>
  </r>
  <r>
    <x v="5"/>
    <x v="5"/>
    <n v="10"/>
    <n v="7"/>
    <n v="0.7"/>
    <n v="2"/>
    <n v="1"/>
    <s v=""/>
    <s v=""/>
    <s v=""/>
    <n v="15"/>
    <n v="5"/>
    <x v="4"/>
    <n v="17"/>
    <x v="33"/>
    <x v="5"/>
    <n v="21"/>
    <m/>
    <d v="1899-12-30T12:30:00"/>
    <s v="-"/>
    <d v="1899-12-30T12:30:00"/>
    <s v="-"/>
    <m/>
  </r>
  <r>
    <x v="0"/>
    <x v="5"/>
    <n v="10"/>
    <n v="4"/>
    <n v="0.4"/>
    <n v="2"/>
    <n v="4"/>
    <s v=""/>
    <s v=""/>
    <s v=""/>
    <n v="13"/>
    <n v="5"/>
    <x v="7"/>
    <n v="22"/>
    <x v="32"/>
    <x v="5"/>
    <n v="24"/>
    <m/>
    <d v="1899-12-30T13:24:00"/>
    <d v="1899-12-30T01:00:00"/>
    <d v="1899-12-30T14:24:00"/>
    <d v="1899-12-30T04:06:00"/>
    <s v="1 missad straffrunda 1min"/>
  </r>
  <r>
    <x v="1"/>
    <x v="5"/>
    <n v="15"/>
    <n v="10"/>
    <n v="0.66666666666666663"/>
    <n v="1"/>
    <n v="2"/>
    <n v="2"/>
    <s v=""/>
    <s v=""/>
    <n v="12"/>
    <n v="12"/>
    <x v="6"/>
    <n v="38"/>
    <x v="35"/>
    <x v="5"/>
    <n v="12"/>
    <m/>
    <d v="1899-12-30T18:04:00"/>
    <s v="-"/>
    <d v="1899-12-30T18:04:00"/>
    <d v="1899-12-30T02:10:00"/>
    <m/>
  </r>
  <r>
    <x v="1"/>
    <x v="5"/>
    <n v="15"/>
    <n v="9"/>
    <n v="0.6"/>
    <n v="4"/>
    <n v="1"/>
    <n v="1"/>
    <s v=""/>
    <s v=""/>
    <n v="9"/>
    <n v="9"/>
    <x v="9"/>
    <n v="36"/>
    <x v="36"/>
    <x v="5"/>
    <n v="41"/>
    <m/>
    <d v="1899-12-30T19:02:00"/>
    <s v="-"/>
    <d v="1899-12-30T19:02:00"/>
    <d v="1899-12-30T03:08:00"/>
    <m/>
  </r>
  <r>
    <x v="1"/>
    <x v="5"/>
    <n v="15"/>
    <n v="6"/>
    <n v="0.4"/>
    <n v="5"/>
    <n v="2"/>
    <n v="2"/>
    <s v=""/>
    <s v=""/>
    <n v="5"/>
    <n v="5"/>
    <x v="10"/>
    <n v="39"/>
    <x v="34"/>
    <x v="5"/>
    <n v="52"/>
    <m/>
    <d v="1899-12-30T19:57:00"/>
    <d v="1899-12-30T01:00:00"/>
    <d v="1899-12-30T20:57:00"/>
    <d v="1899-12-30T05:03:00"/>
    <s v="1 missad straffrunda 1min"/>
  </r>
  <r>
    <x v="3"/>
    <x v="5"/>
    <n v="15"/>
    <n v="6"/>
    <n v="0.4"/>
    <n v="3"/>
    <n v="3"/>
    <n v="3"/>
    <s v=""/>
    <s v=""/>
    <n v="12"/>
    <n v="12"/>
    <x v="6"/>
    <n v="41"/>
    <x v="39"/>
    <x v="5"/>
    <n v="3"/>
    <m/>
    <d v="1899-12-30T20:34:00"/>
    <s v="-"/>
    <d v="1899-12-30T20:34:00"/>
    <d v="1899-12-30T07:49:00"/>
    <m/>
  </r>
  <r>
    <x v="3"/>
    <x v="5"/>
    <n v="15"/>
    <n v="5"/>
    <n v="0.33333333333333331"/>
    <n v="4"/>
    <n v="3"/>
    <n v="3"/>
    <s v=""/>
    <s v=""/>
    <n v="10"/>
    <n v="10"/>
    <x v="8"/>
    <n v="42"/>
    <x v="40"/>
    <x v="5"/>
    <n v="43"/>
    <m/>
    <d v="1899-12-31T03:17:00"/>
    <s v="-"/>
    <d v="1899-12-31T03:17:00"/>
    <d v="1899-12-30T14:32:00"/>
    <m/>
  </r>
  <r>
    <x v="6"/>
    <x v="5"/>
    <n v="15"/>
    <n v="10"/>
    <n v="0.66666666666666663"/>
    <n v="1"/>
    <n v="2"/>
    <n v="2"/>
    <s v=""/>
    <s v=""/>
    <n v="12"/>
    <n v="12"/>
    <x v="6"/>
    <n v="73"/>
    <x v="42"/>
    <x v="5"/>
    <n v="12"/>
    <m/>
    <d v="1899-12-30T16:08:00"/>
    <s v="-"/>
    <d v="1899-12-30T16:08:00"/>
    <d v="1899-12-30T02:20:00"/>
    <m/>
  </r>
  <r>
    <x v="6"/>
    <x v="5"/>
    <n v="15"/>
    <n v="15"/>
    <n v="1"/>
    <n v="0"/>
    <n v="0"/>
    <n v="0"/>
    <s v=""/>
    <s v=""/>
    <n v="11"/>
    <n v="11"/>
    <x v="5"/>
    <n v="66"/>
    <x v="43"/>
    <x v="5"/>
    <n v="0"/>
    <m/>
    <d v="1899-12-30T16:38:00"/>
    <s v="-"/>
    <d v="1899-12-30T16:38:00"/>
    <d v="1899-12-30T02:50:00"/>
    <m/>
  </r>
  <r>
    <x v="6"/>
    <x v="5"/>
    <n v="15"/>
    <n v="6"/>
    <n v="0.4"/>
    <n v="3"/>
    <n v="3"/>
    <n v="3"/>
    <s v=""/>
    <s v=""/>
    <n v="9"/>
    <n v="9"/>
    <x v="9"/>
    <n v="65"/>
    <x v="45"/>
    <x v="5"/>
    <n v="3"/>
    <m/>
    <d v="1899-12-30T16:54:00"/>
    <s v="-"/>
    <d v="1899-12-30T16:54:00"/>
    <d v="1899-12-30T03:06:00"/>
    <m/>
  </r>
  <r>
    <x v="6"/>
    <x v="5"/>
    <n v="15"/>
    <n v="12"/>
    <n v="0.8"/>
    <n v="3"/>
    <n v="0"/>
    <n v="0"/>
    <s v=""/>
    <s v=""/>
    <n v="8"/>
    <n v="8"/>
    <x v="0"/>
    <n v="74"/>
    <x v="44"/>
    <x v="5"/>
    <n v="30"/>
    <m/>
    <d v="1899-12-30T17:40:00"/>
    <s v="-"/>
    <d v="1899-12-30T17:40:00"/>
    <d v="1899-12-30T03:52:00"/>
    <m/>
  </r>
  <r>
    <x v="6"/>
    <x v="5"/>
    <n v="15"/>
    <n v="8"/>
    <n v="0.53333333333333333"/>
    <n v="3"/>
    <n v="2"/>
    <n v="2"/>
    <s v=""/>
    <s v=""/>
    <n v="5"/>
    <n v="5"/>
    <x v="10"/>
    <n v="69"/>
    <x v="46"/>
    <x v="5"/>
    <n v="32"/>
    <m/>
    <d v="1899-12-30T22:25:00"/>
    <s v="-"/>
    <d v="1899-12-30T22:25:00"/>
    <d v="1899-12-30T08:37:00"/>
    <m/>
  </r>
  <r>
    <x v="8"/>
    <x v="5"/>
    <n v="20"/>
    <n v="8"/>
    <n v="0.4"/>
    <n v="3"/>
    <n v="3"/>
    <m/>
    <n v="3"/>
    <n v="3"/>
    <n v="12"/>
    <n v="12"/>
    <x v="6"/>
    <n v="86"/>
    <x v="51"/>
    <x v="5"/>
    <n v="3"/>
    <n v="3"/>
    <d v="1899-12-31T01:39:00"/>
    <s v="-"/>
    <d v="1899-12-31T01:39:00"/>
    <d v="1899-12-30T02:03:00"/>
    <m/>
  </r>
  <r>
    <x v="8"/>
    <x v="5"/>
    <n v="20"/>
    <n v="8"/>
    <n v="0.4"/>
    <n v="3"/>
    <n v="3"/>
    <m/>
    <n v="3"/>
    <n v="3"/>
    <n v="11"/>
    <n v="11"/>
    <x v="5"/>
    <n v="85"/>
    <x v="49"/>
    <x v="5"/>
    <n v="3"/>
    <n v="3"/>
    <d v="1899-12-31T02:44:00"/>
    <s v="-"/>
    <d v="1899-12-31T02:44:00"/>
    <d v="1899-12-30T03:08:00"/>
    <m/>
  </r>
  <r>
    <x v="4"/>
    <x v="5"/>
    <n v="20"/>
    <n v="4"/>
    <n v="0.2"/>
    <n v="4"/>
    <n v="4"/>
    <m/>
    <n v="4"/>
    <n v="4"/>
    <n v="15"/>
    <n v="15"/>
    <x v="4"/>
    <n v="90"/>
    <x v="50"/>
    <x v="5"/>
    <n v="4"/>
    <n v="4"/>
    <d v="1899-12-30T22:30:00"/>
    <s v="-"/>
    <d v="1899-12-30T22:30:00"/>
    <s v="-"/>
    <m/>
  </r>
  <r>
    <x v="4"/>
    <x v="5"/>
    <n v="20"/>
    <n v="2"/>
    <n v="0.1"/>
    <n v="4"/>
    <n v="4"/>
    <m/>
    <n v="5"/>
    <n v="5"/>
    <n v="12"/>
    <n v="12"/>
    <x v="6"/>
    <n v="91"/>
    <x v="52"/>
    <x v="5"/>
    <n v="4"/>
    <n v="5"/>
    <d v="1899-12-31T13:46:00"/>
    <s v="-"/>
    <d v="1899-12-31T13:46:00"/>
    <d v="1899-12-30T15:16:00"/>
    <m/>
  </r>
  <r>
    <x v="4"/>
    <x v="5"/>
    <n v="20"/>
    <n v="0"/>
    <n v="0"/>
    <n v="5"/>
    <n v="5"/>
    <m/>
    <n v="5"/>
    <n v="5"/>
    <n v="11"/>
    <n v="11"/>
    <x v="5"/>
    <n v="92"/>
    <x v="53"/>
    <x v="5"/>
    <n v="5"/>
    <n v="5"/>
    <d v="1899-12-31T18:37:00"/>
    <d v="1899-12-30T05:00:00"/>
    <d v="1899-12-31T23:37:00"/>
    <d v="1899-12-31T01:07:00"/>
    <s v="5 missade rundor 5min"/>
  </r>
  <r>
    <x v="7"/>
    <x v="5"/>
    <n v="20"/>
    <n v="8"/>
    <n v="0.4"/>
    <n v="2"/>
    <n v="2"/>
    <m/>
    <n v="4"/>
    <n v="4"/>
    <n v="12"/>
    <n v="12"/>
    <x v="6"/>
    <n v="93"/>
    <x v="54"/>
    <x v="5"/>
    <n v="2"/>
    <n v="4"/>
    <d v="1899-12-31T00:44:00"/>
    <s v="-"/>
    <d v="1899-12-31T00:44:00"/>
    <d v="1899-12-30T08:16:00"/>
    <m/>
  </r>
  <r>
    <x v="7"/>
    <x v="5"/>
    <n v="20"/>
    <n v="6"/>
    <n v="0.3"/>
    <n v="4"/>
    <n v="4"/>
    <m/>
    <n v="3"/>
    <n v="3"/>
    <n v="11"/>
    <n v="11"/>
    <x v="5"/>
    <n v="95"/>
    <x v="55"/>
    <x v="5"/>
    <n v="4"/>
    <n v="3"/>
    <d v="1899-12-31T01:27:00"/>
    <s v="-"/>
    <d v="1899-12-31T01:27:00"/>
    <d v="1899-12-30T08:59:00"/>
    <m/>
  </r>
  <r>
    <x v="7"/>
    <x v="5"/>
    <n v="20"/>
    <n v="4"/>
    <n v="0.2"/>
    <n v="5"/>
    <n v="5"/>
    <m/>
    <n v="3"/>
    <n v="3"/>
    <n v="10"/>
    <n v="10"/>
    <x v="8"/>
    <n v="96"/>
    <x v="56"/>
    <x v="5"/>
    <n v="5"/>
    <n v="3"/>
    <d v="1899-12-30T23:30:00"/>
    <d v="1899-12-30T02:00:00"/>
    <d v="1899-12-31T01:30:00"/>
    <d v="1899-12-30T09:02:00"/>
    <s v="2 missade rundor 2min"/>
  </r>
  <r>
    <x v="7"/>
    <x v="5"/>
    <n v="20"/>
    <n v="6"/>
    <n v="0.3"/>
    <n v="2"/>
    <n v="2"/>
    <m/>
    <n v="5"/>
    <n v="5"/>
    <n v="9"/>
    <n v="9"/>
    <x v="9"/>
    <n v="97"/>
    <x v="57"/>
    <x v="5"/>
    <n v="2"/>
    <n v="5"/>
    <d v="1899-12-31T07:41:00"/>
    <s v="-"/>
    <d v="1899-12-31T07:41:00"/>
    <d v="1899-12-30T15:13:00"/>
    <m/>
  </r>
  <r>
    <x v="7"/>
    <x v="5"/>
    <n v="20"/>
    <n v="0"/>
    <n v="0"/>
    <n v="5"/>
    <n v="5"/>
    <m/>
    <n v="5"/>
    <n v="5"/>
    <n v="8"/>
    <n v="8"/>
    <x v="0"/>
    <n v="98"/>
    <x v="58"/>
    <x v="5"/>
    <n v="5"/>
    <n v="5"/>
    <d v="1899-12-31T14:38:00"/>
    <d v="1899-12-30T04:00:00"/>
    <d v="1899-12-31T18:38:00"/>
    <d v="1899-12-31T02:10:00"/>
    <s v="4 missade rundor 4min"/>
  </r>
  <r>
    <x v="6"/>
    <x v="4"/>
    <n v="15"/>
    <n v="7"/>
    <n v="0.46666666666666667"/>
    <n v="3"/>
    <n v="2"/>
    <n v="3"/>
    <s v=""/>
    <s v=""/>
    <n v="6"/>
    <n v="6"/>
    <x v="12"/>
    <n v="122"/>
    <x v="59"/>
    <x v="6"/>
    <n v="323"/>
    <m/>
    <d v="1899-12-31T01:58:00"/>
    <d v="1899-12-30T04:00:00"/>
    <d v="1899-12-31T05:58:00"/>
    <d v="1899-12-30T04:57:00"/>
    <m/>
  </r>
  <r>
    <x v="2"/>
    <x v="2"/>
    <n v="10"/>
    <n v="10"/>
    <n v="1"/>
    <n v="0"/>
    <n v="0"/>
    <s v=""/>
    <s v=""/>
    <s v=""/>
    <m/>
    <n v="5"/>
    <x v="1"/>
    <n v="14"/>
    <x v="60"/>
    <x v="7"/>
    <s v="00"/>
    <m/>
    <d v="1899-12-30T10:11:00"/>
    <s v="-"/>
    <d v="1899-12-30T10:11:00"/>
    <s v="-"/>
    <m/>
  </r>
  <r>
    <x v="2"/>
    <x v="2"/>
    <n v="10"/>
    <n v="0"/>
    <n v="0"/>
    <n v="5"/>
    <n v="5"/>
    <s v=""/>
    <s v=""/>
    <s v=""/>
    <m/>
    <n v="5"/>
    <x v="1"/>
    <n v="11"/>
    <x v="61"/>
    <x v="7"/>
    <n v="55"/>
    <m/>
    <d v="1899-12-30T13:45:00"/>
    <d v="1899-12-30T05:00:00"/>
    <d v="1899-12-30T18:45:00"/>
    <d v="1899-12-30T08:34:00"/>
    <m/>
  </r>
  <r>
    <x v="2"/>
    <x v="5"/>
    <n v="10"/>
    <n v="10"/>
    <n v="1"/>
    <s v=""/>
    <s v=""/>
    <s v=""/>
    <s v=""/>
    <s v=""/>
    <n v="0"/>
    <n v="5"/>
    <x v="1"/>
    <n v="6"/>
    <x v="62"/>
    <x v="7"/>
    <m/>
    <m/>
    <s v="-"/>
    <s v="-"/>
    <s v="-"/>
    <m/>
    <m/>
  </r>
  <r>
    <x v="3"/>
    <x v="5"/>
    <m/>
    <m/>
    <m/>
    <n v="5"/>
    <n v="5"/>
    <n v="5"/>
    <s v=""/>
    <s v=""/>
    <m/>
    <m/>
    <x v="1"/>
    <n v="40"/>
    <x v="60"/>
    <x v="7"/>
    <n v="5"/>
    <m/>
    <d v="1899-12-30T12:45:00"/>
    <s v="-"/>
    <d v="1899-12-30T12:45:00"/>
    <s v="-"/>
    <s v="DNF"/>
  </r>
  <r>
    <x v="2"/>
    <x v="0"/>
    <n v="10"/>
    <n v="10"/>
    <n v="1"/>
    <n v="0"/>
    <n v="0"/>
    <s v=""/>
    <s v=""/>
    <s v=""/>
    <m/>
    <n v="5"/>
    <x v="1"/>
    <n v="62"/>
    <x v="63"/>
    <x v="8"/>
    <s v="00"/>
    <m/>
    <d v="1899-12-30T10:16:00"/>
    <s v="-"/>
    <d v="1899-12-30T10:16:00"/>
    <d v="1899-12-30T04:53:00"/>
    <m/>
  </r>
  <r>
    <x v="2"/>
    <x v="0"/>
    <n v="10"/>
    <n v="9"/>
    <n v="0.9"/>
    <n v="0"/>
    <n v="1"/>
    <s v=""/>
    <s v=""/>
    <s v=""/>
    <m/>
    <n v="5"/>
    <x v="1"/>
    <n v="66"/>
    <x v="64"/>
    <x v="8"/>
    <s v="01"/>
    <m/>
    <d v="1899-12-30T11:54:00"/>
    <s v="-"/>
    <d v="1899-12-30T11:54:00"/>
    <d v="1899-12-30T06:31:00"/>
    <m/>
  </r>
  <r>
    <x v="2"/>
    <x v="0"/>
    <n v="10"/>
    <n v="10"/>
    <n v="1"/>
    <n v="0"/>
    <n v="0"/>
    <s v=""/>
    <s v=""/>
    <s v=""/>
    <m/>
    <n v="5"/>
    <x v="1"/>
    <n v="65"/>
    <x v="65"/>
    <x v="8"/>
    <s v="00"/>
    <m/>
    <d v="1899-12-30T12:12:00"/>
    <s v="-"/>
    <d v="1899-12-30T12:12:00"/>
    <d v="1899-12-30T06:49:00"/>
    <m/>
  </r>
  <r>
    <x v="2"/>
    <x v="0"/>
    <m/>
    <m/>
    <m/>
    <s v=""/>
    <s v=""/>
    <s v=""/>
    <s v=""/>
    <s v=""/>
    <m/>
    <n v="5"/>
    <x v="1"/>
    <n v="61"/>
    <x v="66"/>
    <x v="8"/>
    <m/>
    <m/>
    <s v="-"/>
    <s v="-"/>
    <s v="-"/>
    <m/>
    <s v="DNS"/>
  </r>
  <r>
    <x v="6"/>
    <x v="0"/>
    <m/>
    <m/>
    <m/>
    <s v=""/>
    <s v=""/>
    <s v=""/>
    <s v=""/>
    <s v=""/>
    <m/>
    <m/>
    <x v="1"/>
    <n v="300"/>
    <x v="67"/>
    <x v="8"/>
    <m/>
    <m/>
    <s v="-"/>
    <s v="-"/>
    <s v="-"/>
    <m/>
    <s v="DNS"/>
  </r>
  <r>
    <x v="10"/>
    <x v="0"/>
    <n v="15"/>
    <n v="12"/>
    <n v="0.8"/>
    <n v="1"/>
    <n v="1"/>
    <n v="1"/>
    <s v=""/>
    <s v=""/>
    <n v="13"/>
    <n v="13"/>
    <x v="7"/>
    <n v="86"/>
    <x v="68"/>
    <x v="8"/>
    <n v="111"/>
    <m/>
    <d v="1899-12-30T21:05:00"/>
    <d v="1899-12-30T01:30:00"/>
    <d v="1899-12-30T22:35:00"/>
    <d v="1899-12-30T01:17:00"/>
    <m/>
  </r>
  <r>
    <x v="1"/>
    <x v="3"/>
    <n v="10"/>
    <n v="6"/>
    <n v="0.6"/>
    <n v="2"/>
    <n v="2"/>
    <s v=""/>
    <s v=""/>
    <s v=""/>
    <n v="13"/>
    <n v="13"/>
    <x v="7"/>
    <n v="17"/>
    <x v="69"/>
    <x v="8"/>
    <n v="22"/>
    <m/>
    <d v="1899-12-30T17:04:00"/>
    <s v="-"/>
    <d v="1899-12-30T17:04:00"/>
    <d v="1899-12-30T01:18:00"/>
    <m/>
  </r>
  <r>
    <x v="6"/>
    <x v="3"/>
    <n v="10"/>
    <n v="1"/>
    <n v="0.1"/>
    <n v="4"/>
    <n v="5"/>
    <s v=""/>
    <s v=""/>
    <s v=""/>
    <n v="7"/>
    <n v="7"/>
    <x v="2"/>
    <n v="36"/>
    <x v="66"/>
    <x v="8"/>
    <n v="45"/>
    <m/>
    <d v="1899-12-30T19:09:00"/>
    <s v="-"/>
    <d v="1899-12-30T19:09:00"/>
    <d v="1899-12-30T03:23:00"/>
    <m/>
  </r>
  <r>
    <x v="6"/>
    <x v="3"/>
    <m/>
    <m/>
    <m/>
    <s v=""/>
    <s v=""/>
    <s v=""/>
    <s v=""/>
    <s v=""/>
    <m/>
    <m/>
    <x v="1"/>
    <n v="35"/>
    <x v="67"/>
    <x v="8"/>
    <m/>
    <m/>
    <s v="-"/>
    <s v="-"/>
    <s v="-"/>
    <m/>
    <s v="DNS"/>
  </r>
  <r>
    <x v="6"/>
    <x v="4"/>
    <m/>
    <m/>
    <m/>
    <s v=""/>
    <s v=""/>
    <s v=""/>
    <s v=""/>
    <s v=""/>
    <m/>
    <m/>
    <x v="1"/>
    <n v="129"/>
    <x v="67"/>
    <x v="8"/>
    <m/>
    <m/>
    <s v="-"/>
    <s v="-"/>
    <s v="-"/>
    <m/>
    <s v="DNS"/>
  </r>
  <r>
    <x v="10"/>
    <x v="5"/>
    <n v="15"/>
    <n v="4"/>
    <n v="0.26666666666666666"/>
    <n v="3"/>
    <n v="4"/>
    <n v="4"/>
    <s v=""/>
    <s v=""/>
    <n v="13"/>
    <n v="13"/>
    <x v="7"/>
    <n v="50"/>
    <x v="68"/>
    <x v="8"/>
    <n v="34"/>
    <m/>
    <d v="1899-12-30T19:12:00"/>
    <s v="-"/>
    <d v="1899-12-30T19:12:00"/>
    <d v="1899-12-30T03:07:00"/>
    <m/>
  </r>
  <r>
    <x v="6"/>
    <x v="5"/>
    <n v="15"/>
    <n v="2"/>
    <n v="0.13333333333333333"/>
    <n v="5"/>
    <n v="4"/>
    <n v="4"/>
    <s v=""/>
    <s v=""/>
    <n v="4"/>
    <n v="4"/>
    <x v="3"/>
    <n v="67"/>
    <x v="64"/>
    <x v="8"/>
    <n v="54"/>
    <m/>
    <d v="1899-12-31T00:31:00"/>
    <s v="-"/>
    <d v="1899-12-31T00:31:00"/>
    <d v="1899-12-30T10:43:00"/>
    <m/>
  </r>
  <r>
    <x v="11"/>
    <x v="0"/>
    <m/>
    <m/>
    <m/>
    <s v=""/>
    <s v=""/>
    <s v=""/>
    <s v=""/>
    <s v=""/>
    <m/>
    <m/>
    <x v="1"/>
    <n v="96"/>
    <x v="70"/>
    <x v="9"/>
    <m/>
    <m/>
    <s v="-"/>
    <s v="-"/>
    <s v="-"/>
    <m/>
    <s v="DNS"/>
  </r>
  <r>
    <x v="12"/>
    <x v="5"/>
    <n v="20"/>
    <n v="12"/>
    <n v="0.6"/>
    <n v="2"/>
    <n v="2"/>
    <m/>
    <n v="2"/>
    <n v="2"/>
    <n v="15"/>
    <n v="15"/>
    <x v="4"/>
    <n v="87"/>
    <x v="70"/>
    <x v="9"/>
    <n v="2"/>
    <n v="2"/>
    <d v="1899-12-31T07:12:00"/>
    <s v="-"/>
    <d v="1899-12-31T07:12:00"/>
    <s v="-"/>
    <m/>
  </r>
  <r>
    <x v="0"/>
    <x v="0"/>
    <n v="10"/>
    <n v="10"/>
    <n v="1"/>
    <n v="0"/>
    <n v="0"/>
    <s v=""/>
    <s v=""/>
    <s v=""/>
    <n v="13"/>
    <n v="5"/>
    <x v="7"/>
    <n v="9"/>
    <x v="71"/>
    <x v="10"/>
    <s v="00"/>
    <m/>
    <d v="1899-12-30T09:17:00"/>
    <s v="-"/>
    <d v="1899-12-30T09:17:00"/>
    <d v="1899-12-30T01:39:00"/>
    <m/>
  </r>
  <r>
    <x v="0"/>
    <x v="0"/>
    <n v="10"/>
    <n v="1"/>
    <n v="0.1"/>
    <n v="4"/>
    <n v="5"/>
    <s v=""/>
    <s v=""/>
    <s v=""/>
    <n v="6"/>
    <n v="5"/>
    <x v="12"/>
    <n v="2"/>
    <x v="72"/>
    <x v="10"/>
    <n v="45"/>
    <m/>
    <d v="1899-12-30T09:44:00"/>
    <d v="1899-12-30T04:30:00"/>
    <d v="1899-12-30T14:14:00"/>
    <d v="1899-12-30T06:36:00"/>
    <m/>
  </r>
  <r>
    <x v="0"/>
    <x v="0"/>
    <n v="10"/>
    <n v="4"/>
    <n v="0.4"/>
    <n v="2"/>
    <n v="4"/>
    <s v=""/>
    <s v=""/>
    <s v=""/>
    <n v="5"/>
    <n v="5"/>
    <x v="10"/>
    <n v="4"/>
    <x v="73"/>
    <x v="10"/>
    <n v="24"/>
    <m/>
    <d v="1899-12-30T11:15:00"/>
    <d v="1899-12-30T03:00:00"/>
    <d v="1899-12-30T14:15:00"/>
    <d v="1899-12-30T06:37:00"/>
    <m/>
  </r>
  <r>
    <x v="5"/>
    <x v="0"/>
    <n v="10"/>
    <n v="4"/>
    <n v="0.4"/>
    <n v="3"/>
    <n v="3"/>
    <s v=""/>
    <s v=""/>
    <s v=""/>
    <n v="11"/>
    <n v="5"/>
    <x v="5"/>
    <n v="18"/>
    <x v="74"/>
    <x v="10"/>
    <n v="33"/>
    <m/>
    <d v="1899-12-30T10:52:00"/>
    <d v="1899-12-30T03:00:00"/>
    <d v="1899-12-30T13:52:00"/>
    <d v="1899-12-30T04:39:00"/>
    <m/>
  </r>
  <r>
    <x v="5"/>
    <x v="0"/>
    <n v="10"/>
    <n v="2"/>
    <n v="0.2"/>
    <n v="5"/>
    <n v="3"/>
    <s v=""/>
    <s v=""/>
    <s v=""/>
    <n v="9"/>
    <n v="5"/>
    <x v="9"/>
    <n v="20"/>
    <x v="75"/>
    <x v="10"/>
    <n v="53"/>
    <m/>
    <d v="1899-12-30T12:02:00"/>
    <d v="1899-12-30T04:00:00"/>
    <d v="1899-12-30T16:02:00"/>
    <d v="1899-12-30T06:49:00"/>
    <m/>
  </r>
  <r>
    <x v="3"/>
    <x v="0"/>
    <n v="15"/>
    <n v="10"/>
    <n v="0.66666666666666663"/>
    <n v="1"/>
    <n v="1"/>
    <n v="3"/>
    <s v=""/>
    <s v=""/>
    <n v="11"/>
    <n v="11"/>
    <x v="5"/>
    <n v="50"/>
    <x v="76"/>
    <x v="10"/>
    <n v="113"/>
    <m/>
    <d v="1899-12-30T14:39:00"/>
    <d v="1899-12-30T02:30:00"/>
    <d v="1899-12-30T17:09:00"/>
    <d v="1899-12-30T01:33:00"/>
    <m/>
  </r>
  <r>
    <x v="3"/>
    <x v="0"/>
    <n v="15"/>
    <n v="8"/>
    <n v="0.53333333333333333"/>
    <n v="3"/>
    <n v="3"/>
    <n v="1"/>
    <s v=""/>
    <s v=""/>
    <n v="10"/>
    <n v="10"/>
    <x v="8"/>
    <n v="49"/>
    <x v="77"/>
    <x v="10"/>
    <n v="331"/>
    <m/>
    <d v="1899-12-30T14:46:00"/>
    <d v="1899-12-30T03:30:00"/>
    <d v="1899-12-30T18:16:00"/>
    <d v="1899-12-30T02:40:00"/>
    <m/>
  </r>
  <r>
    <x v="3"/>
    <x v="0"/>
    <n v="15"/>
    <n v="10"/>
    <n v="0.66666666666666663"/>
    <n v="0"/>
    <n v="2"/>
    <n v="3"/>
    <s v=""/>
    <s v=""/>
    <n v="9"/>
    <n v="9"/>
    <x v="9"/>
    <n v="52"/>
    <x v="78"/>
    <x v="10"/>
    <s v="023"/>
    <m/>
    <d v="1899-12-30T16:46:00"/>
    <d v="1899-12-30T02:30:00"/>
    <d v="1899-12-30T19:16:00"/>
    <d v="1899-12-30T03:40:00"/>
    <m/>
  </r>
  <r>
    <x v="3"/>
    <x v="0"/>
    <m/>
    <m/>
    <m/>
    <s v=""/>
    <s v=""/>
    <s v=""/>
    <s v=""/>
    <s v=""/>
    <m/>
    <m/>
    <x v="1"/>
    <n v="56"/>
    <x v="79"/>
    <x v="10"/>
    <m/>
    <m/>
    <s v="-"/>
    <s v="-"/>
    <s v="-"/>
    <m/>
    <s v="DNS"/>
  </r>
  <r>
    <x v="2"/>
    <x v="0"/>
    <n v="10"/>
    <n v="9"/>
    <n v="0.9"/>
    <n v="0"/>
    <n v="1"/>
    <s v=""/>
    <s v=""/>
    <s v=""/>
    <m/>
    <n v="5"/>
    <x v="1"/>
    <n v="60"/>
    <x v="80"/>
    <x v="10"/>
    <s v="01"/>
    <m/>
    <d v="1899-12-30T05:23:00"/>
    <s v="-"/>
    <d v="1899-12-30T05:23:00"/>
    <s v="-"/>
    <m/>
  </r>
  <r>
    <x v="6"/>
    <x v="0"/>
    <n v="15"/>
    <n v="4"/>
    <n v="0.26666666666666666"/>
    <n v="4"/>
    <n v="4"/>
    <n v="3"/>
    <s v=""/>
    <s v=""/>
    <n v="7"/>
    <n v="7"/>
    <x v="2"/>
    <n v="82"/>
    <x v="81"/>
    <x v="10"/>
    <n v="443"/>
    <m/>
    <d v="1899-12-30T20:39:00"/>
    <d v="1899-12-30T05:30:00"/>
    <d v="1899-12-31T02:09:00"/>
    <d v="1899-12-30T06:38:00"/>
    <m/>
  </r>
  <r>
    <x v="0"/>
    <x v="3"/>
    <n v="10"/>
    <n v="5"/>
    <n v="0.5"/>
    <n v="3"/>
    <n v="2"/>
    <s v=""/>
    <s v=""/>
    <s v=""/>
    <n v="12"/>
    <n v="5"/>
    <x v="6"/>
    <n v="6"/>
    <x v="71"/>
    <x v="10"/>
    <n v="32"/>
    <m/>
    <d v="1899-12-30T15:02:00"/>
    <s v="-"/>
    <d v="1899-12-30T15:02:00"/>
    <d v="1899-12-30T01:22:00"/>
    <m/>
  </r>
  <r>
    <x v="0"/>
    <x v="3"/>
    <n v="10"/>
    <n v="3"/>
    <n v="0.3"/>
    <n v="3"/>
    <n v="4"/>
    <s v=""/>
    <s v=""/>
    <s v=""/>
    <n v="11"/>
    <n v="5"/>
    <x v="5"/>
    <n v="2"/>
    <x v="72"/>
    <x v="10"/>
    <n v="34"/>
    <m/>
    <d v="1899-12-30T16:30:00"/>
    <s v="-"/>
    <d v="1899-12-30T16:30:00"/>
    <d v="1899-12-30T02:50:00"/>
    <m/>
  </r>
  <r>
    <x v="3"/>
    <x v="3"/>
    <n v="10"/>
    <n v="7"/>
    <n v="0.7"/>
    <n v="2"/>
    <n v="1"/>
    <s v=""/>
    <s v=""/>
    <s v=""/>
    <n v="13"/>
    <n v="13"/>
    <x v="7"/>
    <n v="28"/>
    <x v="76"/>
    <x v="10"/>
    <n v="21"/>
    <m/>
    <d v="1899-12-30T19:38:00"/>
    <s v="-"/>
    <d v="1899-12-30T19:38:00"/>
    <d v="1899-12-30T05:38:00"/>
    <m/>
  </r>
  <r>
    <x v="3"/>
    <x v="3"/>
    <m/>
    <m/>
    <m/>
    <s v=""/>
    <s v=""/>
    <s v=""/>
    <s v=""/>
    <s v=""/>
    <m/>
    <m/>
    <x v="1"/>
    <n v="23"/>
    <x v="77"/>
    <x v="10"/>
    <m/>
    <m/>
    <s v="-"/>
    <s v="-"/>
    <s v="-"/>
    <m/>
    <s v="DNS"/>
  </r>
  <r>
    <x v="6"/>
    <x v="3"/>
    <m/>
    <m/>
    <m/>
    <s v=""/>
    <s v=""/>
    <s v=""/>
    <s v=""/>
    <s v=""/>
    <m/>
    <m/>
    <x v="1"/>
    <n v="44"/>
    <x v="81"/>
    <x v="10"/>
    <m/>
    <m/>
    <s v="-"/>
    <s v="-"/>
    <s v="-"/>
    <m/>
    <s v="DNS"/>
  </r>
  <r>
    <x v="10"/>
    <x v="3"/>
    <m/>
    <m/>
    <m/>
    <s v=""/>
    <s v=""/>
    <s v=""/>
    <s v=""/>
    <s v=""/>
    <m/>
    <m/>
    <x v="1"/>
    <n v="48"/>
    <x v="82"/>
    <x v="10"/>
    <m/>
    <m/>
    <s v="-"/>
    <s v="-"/>
    <s v="-"/>
    <m/>
    <s v="DNS"/>
  </r>
  <r>
    <x v="8"/>
    <x v="3"/>
    <n v="10"/>
    <n v="6"/>
    <n v="0.6"/>
    <n v="0"/>
    <n v="0"/>
    <s v=""/>
    <n v="2"/>
    <n v="2"/>
    <n v="15"/>
    <n v="15"/>
    <x v="4"/>
    <n v="53"/>
    <x v="83"/>
    <x v="10"/>
    <n v="0"/>
    <n v="2"/>
    <d v="1899-12-30T20:29:00"/>
    <s v="-"/>
    <d v="1899-12-30T20:29:00"/>
    <s v="-"/>
    <m/>
  </r>
  <r>
    <x v="8"/>
    <x v="3"/>
    <n v="20"/>
    <n v="0"/>
    <n v="0"/>
    <n v="4"/>
    <n v="4"/>
    <n v="4"/>
    <n v="4"/>
    <n v="4"/>
    <n v="13"/>
    <n v="13"/>
    <x v="7"/>
    <n v="52"/>
    <x v="84"/>
    <x v="10"/>
    <n v="4"/>
    <n v="4"/>
    <d v="1899-12-30T20:45:00"/>
    <s v="-"/>
    <d v="1899-12-30T20:45:00"/>
    <d v="1899-12-30T00:16:00"/>
    <m/>
  </r>
  <r>
    <x v="0"/>
    <x v="2"/>
    <n v="10"/>
    <n v="4"/>
    <n v="0.4"/>
    <n v="4"/>
    <n v="2"/>
    <s v=""/>
    <s v=""/>
    <s v=""/>
    <n v="12"/>
    <n v="5"/>
    <x v="6"/>
    <n v="23"/>
    <x v="71"/>
    <x v="10"/>
    <n v="42"/>
    <m/>
    <d v="1899-12-30T14:17:00"/>
    <d v="1899-12-30T03:00:00"/>
    <d v="1899-12-30T17:17:00"/>
    <d v="1899-12-30T03:05:00"/>
    <m/>
  </r>
  <r>
    <x v="3"/>
    <x v="2"/>
    <n v="15"/>
    <n v="12"/>
    <n v="0.8"/>
    <n v="0"/>
    <n v="1"/>
    <n v="2"/>
    <s v=""/>
    <s v=""/>
    <n v="11"/>
    <n v="11"/>
    <x v="5"/>
    <n v="36"/>
    <x v="76"/>
    <x v="10"/>
    <s v="012"/>
    <m/>
    <d v="1899-12-30T17:37:00"/>
    <d v="1899-12-30T01:30:00"/>
    <d v="1899-12-30T19:07:00"/>
    <d v="1899-12-30T03:00:00"/>
    <m/>
  </r>
  <r>
    <x v="3"/>
    <x v="2"/>
    <m/>
    <m/>
    <m/>
    <m/>
    <m/>
    <m/>
    <m/>
    <m/>
    <m/>
    <m/>
    <x v="1"/>
    <n v="33"/>
    <x v="77"/>
    <x v="10"/>
    <m/>
    <m/>
    <s v="-"/>
    <s v="-"/>
    <s v="-"/>
    <m/>
    <s v="DNS"/>
  </r>
  <r>
    <x v="10"/>
    <x v="2"/>
    <m/>
    <m/>
    <m/>
    <m/>
    <m/>
    <m/>
    <m/>
    <m/>
    <m/>
    <m/>
    <x v="1"/>
    <n v="51"/>
    <x v="82"/>
    <x v="10"/>
    <m/>
    <m/>
    <s v="-"/>
    <s v="-"/>
    <s v="-"/>
    <m/>
    <s v="DNS"/>
  </r>
  <r>
    <x v="6"/>
    <x v="2"/>
    <m/>
    <m/>
    <m/>
    <m/>
    <m/>
    <m/>
    <m/>
    <m/>
    <m/>
    <m/>
    <x v="1"/>
    <n v="60"/>
    <x v="81"/>
    <x v="10"/>
    <m/>
    <m/>
    <s v="-"/>
    <s v="-"/>
    <s v="-"/>
    <m/>
    <s v="DNS"/>
  </r>
  <r>
    <x v="8"/>
    <x v="2"/>
    <n v="20"/>
    <n v="12"/>
    <n v="0.6"/>
    <n v="1"/>
    <n v="2"/>
    <m/>
    <n v="2"/>
    <n v="3"/>
    <n v="15"/>
    <n v="15"/>
    <x v="4"/>
    <n v="67"/>
    <x v="84"/>
    <x v="10"/>
    <n v="12"/>
    <n v="23"/>
    <d v="1899-12-30T22:21:00"/>
    <d v="1899-12-30T04:00:00"/>
    <d v="1899-12-31T02:21:00"/>
    <s v="-"/>
    <m/>
  </r>
  <r>
    <x v="8"/>
    <x v="2"/>
    <n v="20"/>
    <n v="13"/>
    <n v="0.65"/>
    <n v="2"/>
    <n v="2"/>
    <m/>
    <n v="3"/>
    <n v="0"/>
    <n v="13"/>
    <n v="13"/>
    <x v="7"/>
    <n v="64"/>
    <x v="83"/>
    <x v="10"/>
    <n v="22"/>
    <n v="30"/>
    <d v="1899-12-31T00:28:00"/>
    <d v="1899-12-30T03:30:00"/>
    <d v="1899-12-31T03:58:00"/>
    <d v="1899-12-30T01:37:00"/>
    <m/>
  </r>
  <r>
    <x v="2"/>
    <x v="4"/>
    <n v="10"/>
    <n v="2"/>
    <n v="0.2"/>
    <n v="4"/>
    <n v="4"/>
    <s v=""/>
    <s v=""/>
    <s v=""/>
    <m/>
    <n v="5"/>
    <x v="1"/>
    <n v="9"/>
    <x v="85"/>
    <x v="10"/>
    <n v="44"/>
    <m/>
    <s v="-"/>
    <s v="-"/>
    <s v="-"/>
    <s v="-"/>
    <m/>
  </r>
  <r>
    <x v="2"/>
    <x v="4"/>
    <n v="10"/>
    <n v="4"/>
    <n v="0.4"/>
    <n v="2"/>
    <n v="4"/>
    <s v=""/>
    <s v=""/>
    <s v=""/>
    <m/>
    <n v="5"/>
    <x v="1"/>
    <n v="11"/>
    <x v="86"/>
    <x v="10"/>
    <n v="24"/>
    <m/>
    <s v="-"/>
    <s v="-"/>
    <s v="-"/>
    <s v="-"/>
    <m/>
  </r>
  <r>
    <x v="2"/>
    <x v="4"/>
    <n v="10"/>
    <n v="4"/>
    <n v="0.4"/>
    <n v="3"/>
    <n v="3"/>
    <s v=""/>
    <s v=""/>
    <s v=""/>
    <m/>
    <n v="5"/>
    <x v="1"/>
    <n v="21"/>
    <x v="87"/>
    <x v="10"/>
    <n v="33"/>
    <m/>
    <s v="-"/>
    <s v="-"/>
    <s v="-"/>
    <s v="-"/>
    <m/>
  </r>
  <r>
    <x v="2"/>
    <x v="4"/>
    <n v="10"/>
    <n v="5"/>
    <n v="0.5"/>
    <n v="2"/>
    <n v="3"/>
    <s v=""/>
    <s v=""/>
    <s v=""/>
    <m/>
    <n v="5"/>
    <x v="1"/>
    <n v="24"/>
    <x v="88"/>
    <x v="10"/>
    <n v="23"/>
    <m/>
    <s v="-"/>
    <s v="-"/>
    <s v="-"/>
    <s v="-"/>
    <m/>
  </r>
  <r>
    <x v="5"/>
    <x v="4"/>
    <n v="10"/>
    <n v="6"/>
    <n v="0.6"/>
    <n v="2"/>
    <n v="2"/>
    <s v=""/>
    <s v=""/>
    <s v=""/>
    <n v="1"/>
    <n v="5"/>
    <x v="13"/>
    <n v="34"/>
    <x v="74"/>
    <x v="10"/>
    <n v="22"/>
    <m/>
    <d v="1899-12-30T13:56:00"/>
    <d v="1899-12-30T02:00:00"/>
    <d v="1899-12-30T15:56:00"/>
    <d v="1899-12-30T04:50:00"/>
    <m/>
  </r>
  <r>
    <x v="5"/>
    <x v="4"/>
    <n v="10"/>
    <n v="5"/>
    <n v="0.5"/>
    <n v="2"/>
    <n v="3"/>
    <s v=""/>
    <s v=""/>
    <s v=""/>
    <n v="9"/>
    <n v="5"/>
    <x v="9"/>
    <n v="38"/>
    <x v="89"/>
    <x v="10"/>
    <n v="23"/>
    <m/>
    <d v="1899-12-30T13:32:00"/>
    <d v="1899-12-30T02:30:00"/>
    <d v="1899-12-30T16:02:00"/>
    <d v="1899-12-30T04:56:00"/>
    <m/>
  </r>
  <r>
    <x v="5"/>
    <x v="4"/>
    <n v="10"/>
    <n v="4"/>
    <n v="0.4"/>
    <n v="3"/>
    <n v="3"/>
    <s v=""/>
    <s v=""/>
    <s v=""/>
    <n v="8"/>
    <n v="5"/>
    <x v="0"/>
    <n v="35"/>
    <x v="90"/>
    <x v="10"/>
    <n v="33"/>
    <m/>
    <d v="1899-12-30T14:17:00"/>
    <d v="1899-12-30T03:00:00"/>
    <d v="1899-12-30T17:17:00"/>
    <d v="1899-12-30T06:11:00"/>
    <m/>
  </r>
  <r>
    <x v="5"/>
    <x v="4"/>
    <n v="10"/>
    <n v="4"/>
    <n v="0.4"/>
    <n v="3"/>
    <n v="3"/>
    <s v=""/>
    <s v=""/>
    <s v=""/>
    <n v="7"/>
    <n v="5"/>
    <x v="2"/>
    <n v="37"/>
    <x v="75"/>
    <x v="10"/>
    <n v="33"/>
    <m/>
    <d v="1899-12-30T15:35:00"/>
    <d v="1899-12-30T03:00:00"/>
    <d v="1899-12-30T18:35:00"/>
    <d v="1899-12-30T07:29:00"/>
    <m/>
  </r>
  <r>
    <x v="5"/>
    <x v="4"/>
    <n v="10"/>
    <n v="3"/>
    <n v="0.3"/>
    <n v="4"/>
    <n v="3"/>
    <s v=""/>
    <s v=""/>
    <s v=""/>
    <n v="6"/>
    <n v="5"/>
    <x v="12"/>
    <n v="36"/>
    <x v="91"/>
    <x v="10"/>
    <n v="43"/>
    <m/>
    <d v="1899-12-30T15:42:00"/>
    <d v="1899-12-30T03:30:00"/>
    <d v="1899-12-30T19:12:00"/>
    <d v="1899-12-30T08:06:00"/>
    <m/>
  </r>
  <r>
    <x v="5"/>
    <x v="4"/>
    <n v="10"/>
    <n v="1"/>
    <n v="0.1"/>
    <n v="4"/>
    <n v="5"/>
    <s v=""/>
    <s v=""/>
    <s v=""/>
    <n v="5"/>
    <n v="5"/>
    <x v="10"/>
    <n v="31"/>
    <x v="92"/>
    <x v="10"/>
    <n v="45"/>
    <m/>
    <d v="1899-12-30T16:58:00"/>
    <d v="1899-12-30T04:30:00"/>
    <d v="1899-12-30T21:28:00"/>
    <d v="1899-12-30T10:22:00"/>
    <m/>
  </r>
  <r>
    <x v="0"/>
    <x v="4"/>
    <n v="10"/>
    <n v="4"/>
    <n v="0.4"/>
    <n v="4"/>
    <n v="2"/>
    <s v=""/>
    <s v=""/>
    <s v=""/>
    <n v="10"/>
    <n v="5"/>
    <x v="8"/>
    <n v="59"/>
    <x v="71"/>
    <x v="10"/>
    <n v="42"/>
    <m/>
    <d v="1899-12-30T12:41:00"/>
    <d v="1899-12-30T03:00:00"/>
    <d v="1899-12-30T15:41:00"/>
    <d v="1899-12-30T05:09:00"/>
    <m/>
  </r>
  <r>
    <x v="0"/>
    <x v="4"/>
    <n v="10"/>
    <n v="5"/>
    <n v="0.5"/>
    <n v="3"/>
    <n v="2"/>
    <s v=""/>
    <s v=""/>
    <s v=""/>
    <n v="6"/>
    <n v="5"/>
    <x v="12"/>
    <n v="49"/>
    <x v="73"/>
    <x v="10"/>
    <n v="32"/>
    <m/>
    <d v="1899-12-30T15:44:00"/>
    <d v="1899-12-30T02:30:00"/>
    <d v="1899-12-30T18:14:00"/>
    <d v="1899-12-30T07:42:00"/>
    <m/>
  </r>
  <r>
    <x v="0"/>
    <x v="4"/>
    <n v="10"/>
    <n v="3"/>
    <n v="0.3"/>
    <n v="5"/>
    <n v="2"/>
    <s v=""/>
    <s v=""/>
    <s v=""/>
    <n v="4"/>
    <n v="5"/>
    <x v="3"/>
    <n v="56"/>
    <x v="93"/>
    <x v="10"/>
    <n v="52"/>
    <m/>
    <d v="1899-12-30T14:56:00"/>
    <d v="1899-12-30T03:30:00"/>
    <d v="1899-12-30T18:26:00"/>
    <d v="1899-12-30T07:54:00"/>
    <m/>
  </r>
  <r>
    <x v="0"/>
    <x v="4"/>
    <n v="10"/>
    <n v="3"/>
    <n v="0.3"/>
    <n v="2"/>
    <n v="5"/>
    <s v=""/>
    <s v=""/>
    <s v=""/>
    <n v="3"/>
    <n v="5"/>
    <x v="14"/>
    <n v="43"/>
    <x v="80"/>
    <x v="10"/>
    <n v="25"/>
    <m/>
    <d v="1899-12-30T15:14:00"/>
    <d v="1899-12-30T03:30:00"/>
    <d v="1899-12-30T18:44:00"/>
    <d v="1899-12-30T08:12:00"/>
    <m/>
  </r>
  <r>
    <x v="0"/>
    <x v="4"/>
    <n v="10"/>
    <n v="4"/>
    <n v="0.4"/>
    <n v="4"/>
    <n v="2"/>
    <s v=""/>
    <s v=""/>
    <s v=""/>
    <n v="1"/>
    <n v="5"/>
    <x v="15"/>
    <n v="48"/>
    <x v="94"/>
    <x v="10"/>
    <n v="42"/>
    <m/>
    <d v="1899-12-30T17:17:00"/>
    <d v="1899-12-30T03:00:00"/>
    <d v="1899-12-30T20:17:00"/>
    <d v="1899-12-30T09:45:00"/>
    <m/>
  </r>
  <r>
    <x v="0"/>
    <x v="4"/>
    <m/>
    <m/>
    <m/>
    <s v=""/>
    <s v=""/>
    <s v=""/>
    <s v=""/>
    <s v=""/>
    <m/>
    <m/>
    <x v="1"/>
    <n v="54"/>
    <x v="72"/>
    <x v="10"/>
    <m/>
    <m/>
    <s v="-"/>
    <s v="-"/>
    <s v="-"/>
    <m/>
    <s v="DNS"/>
  </r>
  <r>
    <x v="3"/>
    <x v="4"/>
    <n v="15"/>
    <n v="6"/>
    <n v="0.4"/>
    <n v="4"/>
    <n v="3"/>
    <n v="2"/>
    <s v=""/>
    <s v=""/>
    <n v="11"/>
    <n v="11"/>
    <x v="5"/>
    <n v="79"/>
    <x v="77"/>
    <x v="10"/>
    <n v="432"/>
    <m/>
    <d v="1899-12-30T17:54:00"/>
    <d v="1899-12-30T04:30:00"/>
    <d v="1899-12-30T22:24:00"/>
    <d v="1899-12-30T04:37:00"/>
    <m/>
  </r>
  <r>
    <x v="3"/>
    <x v="4"/>
    <n v="15"/>
    <n v="3"/>
    <n v="0.2"/>
    <n v="3"/>
    <n v="4"/>
    <n v="5"/>
    <s v=""/>
    <s v=""/>
    <n v="6"/>
    <n v="6"/>
    <x v="12"/>
    <n v="74"/>
    <x v="78"/>
    <x v="10"/>
    <n v="345"/>
    <m/>
    <d v="1899-12-30T22:03:00"/>
    <d v="1899-12-30T06:00:00"/>
    <d v="1899-12-31T04:03:00"/>
    <d v="1899-12-30T10:16:00"/>
    <m/>
  </r>
  <r>
    <x v="3"/>
    <x v="4"/>
    <n v="15"/>
    <n v="4"/>
    <n v="0.26666666666666666"/>
    <n v="4"/>
    <n v="3"/>
    <n v="4"/>
    <s v=""/>
    <s v=""/>
    <n v="5"/>
    <n v="5"/>
    <x v="10"/>
    <n v="76"/>
    <x v="79"/>
    <x v="10"/>
    <n v="434"/>
    <m/>
    <d v="1899-12-30T23:30:00"/>
    <d v="1899-12-30T05:30:00"/>
    <d v="1899-12-31T05:00:00"/>
    <d v="1899-12-30T11:13:00"/>
    <m/>
  </r>
  <r>
    <x v="3"/>
    <x v="4"/>
    <m/>
    <m/>
    <m/>
    <s v=""/>
    <s v=""/>
    <s v=""/>
    <s v=""/>
    <s v=""/>
    <m/>
    <m/>
    <x v="1"/>
    <n v="73"/>
    <x v="76"/>
    <x v="10"/>
    <m/>
    <m/>
    <s v="-"/>
    <s v="-"/>
    <s v="-"/>
    <m/>
    <s v="DNS"/>
  </r>
  <r>
    <x v="10"/>
    <x v="4"/>
    <n v="15"/>
    <n v="8"/>
    <n v="0.53333333333333333"/>
    <n v="3"/>
    <n v="2"/>
    <n v="2"/>
    <s v=""/>
    <s v=""/>
    <n v="10"/>
    <n v="10"/>
    <x v="8"/>
    <n v="115"/>
    <x v="95"/>
    <x v="10"/>
    <n v="322"/>
    <m/>
    <d v="1899-12-31T03:48:00"/>
    <d v="1899-12-30T03:30:00"/>
    <d v="1899-12-31T07:18:00"/>
    <d v="1899-12-30T09:27:00"/>
    <m/>
  </r>
  <r>
    <x v="10"/>
    <x v="4"/>
    <m/>
    <m/>
    <m/>
    <s v=""/>
    <s v=""/>
    <s v=""/>
    <s v=""/>
    <s v=""/>
    <m/>
    <m/>
    <x v="1"/>
    <n v="114"/>
    <x v="82"/>
    <x v="10"/>
    <m/>
    <m/>
    <s v="-"/>
    <s v="-"/>
    <s v="-"/>
    <m/>
    <s v="DNS"/>
  </r>
  <r>
    <x v="6"/>
    <x v="4"/>
    <n v="15"/>
    <n v="5"/>
    <n v="0.33333333333333331"/>
    <n v="4"/>
    <n v="1"/>
    <n v="5"/>
    <s v=""/>
    <s v=""/>
    <n v="9"/>
    <n v="9"/>
    <x v="9"/>
    <n v="119"/>
    <x v="81"/>
    <x v="10"/>
    <n v="415"/>
    <m/>
    <d v="1899-12-30T22:28:00"/>
    <d v="1899-12-30T05:00:00"/>
    <d v="1899-12-31T03:28:00"/>
    <d v="1899-12-30T02:27:00"/>
    <m/>
  </r>
  <r>
    <x v="6"/>
    <x v="4"/>
    <n v="15"/>
    <n v="5"/>
    <n v="0.33333333333333331"/>
    <n v="4"/>
    <n v="4"/>
    <n v="2"/>
    <s v=""/>
    <s v=""/>
    <n v="7"/>
    <n v="7"/>
    <x v="2"/>
    <n v="131"/>
    <x v="96"/>
    <x v="10"/>
    <n v="442"/>
    <m/>
    <d v="1899-12-30T23:51:00"/>
    <d v="1899-12-30T05:00:00"/>
    <d v="1899-12-31T04:51:00"/>
    <d v="1899-12-30T03:50:00"/>
    <m/>
  </r>
  <r>
    <x v="6"/>
    <x v="4"/>
    <m/>
    <m/>
    <m/>
    <s v=""/>
    <s v=""/>
    <s v=""/>
    <s v=""/>
    <s v=""/>
    <m/>
    <m/>
    <x v="1"/>
    <n v="125"/>
    <x v="97"/>
    <x v="10"/>
    <m/>
    <m/>
    <s v="-"/>
    <s v="-"/>
    <s v="-"/>
    <m/>
    <s v="DNS"/>
  </r>
  <r>
    <x v="8"/>
    <x v="4"/>
    <n v="20"/>
    <n v="8"/>
    <n v="0.4"/>
    <n v="2"/>
    <n v="4"/>
    <m/>
    <n v="3"/>
    <n v="3"/>
    <n v="15"/>
    <n v="15"/>
    <x v="4"/>
    <n v="144"/>
    <x v="83"/>
    <x v="10"/>
    <n v="24"/>
    <n v="33"/>
    <d v="1899-12-31T12:46:00"/>
    <d v="1899-12-30T09:00:00"/>
    <d v="1899-12-31T21:46:00"/>
    <s v="-"/>
    <m/>
  </r>
  <r>
    <x v="8"/>
    <x v="4"/>
    <m/>
    <m/>
    <m/>
    <s v=""/>
    <s v=""/>
    <m/>
    <s v=""/>
    <s v=""/>
    <m/>
    <m/>
    <x v="1"/>
    <n v="143"/>
    <x v="98"/>
    <x v="10"/>
    <m/>
    <m/>
    <s v="-"/>
    <s v="-"/>
    <s v="-"/>
    <m/>
    <s v="DNS"/>
  </r>
  <r>
    <x v="13"/>
    <x v="4"/>
    <n v="20"/>
    <n v="10"/>
    <n v="0.5"/>
    <n v="4"/>
    <n v="0"/>
    <m/>
    <n v="4"/>
    <n v="2"/>
    <n v="13"/>
    <n v="13"/>
    <x v="7"/>
    <n v="145"/>
    <x v="99"/>
    <x v="10"/>
    <n v="40"/>
    <n v="42"/>
    <d v="1899-12-31T08:41:00"/>
    <d v="1899-12-30T07:30:00"/>
    <d v="1899-12-31T16:11:00"/>
    <d v="1899-12-30T02:48:00"/>
    <m/>
  </r>
  <r>
    <x v="9"/>
    <x v="4"/>
    <n v="20"/>
    <n v="14"/>
    <n v="0.7"/>
    <n v="3"/>
    <n v="0"/>
    <m/>
    <n v="2"/>
    <n v="1"/>
    <n v="15"/>
    <n v="15"/>
    <x v="4"/>
    <n v="147"/>
    <x v="100"/>
    <x v="10"/>
    <n v="30"/>
    <n v="21"/>
    <d v="1899-12-31T10:39:00"/>
    <d v="1899-12-30T04:30:00"/>
    <d v="1899-12-31T15:09:00"/>
    <s v="-"/>
    <m/>
  </r>
  <r>
    <x v="11"/>
    <x v="4"/>
    <n v="20"/>
    <n v="10"/>
    <n v="0.5"/>
    <n v="3"/>
    <n v="3"/>
    <m/>
    <n v="2"/>
    <n v="2"/>
    <n v="15"/>
    <n v="15"/>
    <x v="4"/>
    <n v="148"/>
    <x v="101"/>
    <x v="10"/>
    <n v="33"/>
    <n v="22"/>
    <d v="1899-12-31T07:18:00"/>
    <d v="1899-12-30T07:30:00"/>
    <d v="1899-12-31T14:48:00"/>
    <s v="-"/>
    <m/>
  </r>
  <r>
    <x v="11"/>
    <x v="4"/>
    <n v="20"/>
    <n v="10"/>
    <n v="0.5"/>
    <n v="3"/>
    <n v="3"/>
    <m/>
    <n v="3"/>
    <n v="1"/>
    <n v="13"/>
    <n v="13"/>
    <x v="7"/>
    <n v="149"/>
    <x v="102"/>
    <x v="10"/>
    <n v="33"/>
    <n v="31"/>
    <d v="1899-12-31T07:41:00"/>
    <d v="1899-12-30T07:30:00"/>
    <d v="1899-12-31T15:11:00"/>
    <d v="1899-12-30T00:23:00"/>
    <m/>
  </r>
  <r>
    <x v="7"/>
    <x v="4"/>
    <n v="20"/>
    <n v="11"/>
    <n v="0.55000000000000004"/>
    <n v="3"/>
    <n v="1"/>
    <m/>
    <n v="2"/>
    <n v="3"/>
    <n v="15"/>
    <n v="15"/>
    <x v="4"/>
    <n v="158"/>
    <x v="103"/>
    <x v="10"/>
    <n v="31"/>
    <n v="23"/>
    <d v="1899-12-31T05:27:00"/>
    <d v="1899-12-30T06:45:00"/>
    <d v="1899-12-31T12:12:00"/>
    <s v="-"/>
    <m/>
  </r>
  <r>
    <x v="7"/>
    <x v="4"/>
    <n v="20"/>
    <n v="7"/>
    <n v="0.35"/>
    <n v="3"/>
    <n v="4"/>
    <m/>
    <n v="3"/>
    <n v="3"/>
    <n v="13"/>
    <n v="13"/>
    <x v="7"/>
    <n v="155"/>
    <x v="104"/>
    <x v="10"/>
    <n v="34"/>
    <n v="33"/>
    <d v="1899-12-31T05:19:00"/>
    <d v="1899-12-30T09:45:00"/>
    <d v="1899-12-31T15:04:00"/>
    <d v="1899-12-30T02:52:00"/>
    <m/>
  </r>
  <r>
    <x v="7"/>
    <x v="4"/>
    <n v="20"/>
    <n v="4"/>
    <n v="0.2"/>
    <n v="4"/>
    <n v="5"/>
    <m/>
    <n v="4"/>
    <n v="3"/>
    <n v="9"/>
    <n v="9"/>
    <x v="9"/>
    <n v="156"/>
    <x v="105"/>
    <x v="10"/>
    <n v="45"/>
    <n v="43"/>
    <d v="1899-12-31T05:52:00"/>
    <d v="1899-12-30T12:00:00"/>
    <d v="1899-12-31T17:52:00"/>
    <d v="1899-12-30T05:40:00"/>
    <m/>
  </r>
  <r>
    <x v="6"/>
    <x v="5"/>
    <n v="15"/>
    <n v="4"/>
    <n v="0.26666666666666666"/>
    <n v="5"/>
    <n v="3"/>
    <n v="3"/>
    <s v=""/>
    <s v=""/>
    <n v="6"/>
    <n v="6"/>
    <x v="12"/>
    <n v="60"/>
    <x v="81"/>
    <x v="10"/>
    <n v="53"/>
    <m/>
    <d v="1899-12-30T19:23:00"/>
    <s v="-"/>
    <d v="1899-12-30T19:23:00"/>
    <d v="1899-12-30T05:35:00"/>
    <m/>
  </r>
  <r>
    <x v="1"/>
    <x v="0"/>
    <n v="15"/>
    <n v="8"/>
    <n v="0.53333333333333333"/>
    <n v="3"/>
    <n v="2"/>
    <n v="2"/>
    <s v=""/>
    <s v=""/>
    <n v="8"/>
    <n v="8"/>
    <x v="0"/>
    <n v="30"/>
    <x v="106"/>
    <x v="11"/>
    <n v="322"/>
    <m/>
    <d v="1899-12-30T15:26:00"/>
    <d v="1899-12-30T03:30:00"/>
    <d v="1899-12-30T18:56:00"/>
    <d v="1899-12-30T04:40:00"/>
    <m/>
  </r>
  <r>
    <x v="8"/>
    <x v="0"/>
    <n v="20"/>
    <n v="4"/>
    <n v="0.2"/>
    <n v="2"/>
    <n v="3"/>
    <n v="3"/>
    <n v="5"/>
    <n v="3"/>
    <n v="13"/>
    <n v="13"/>
    <x v="7"/>
    <n v="92"/>
    <x v="107"/>
    <x v="11"/>
    <n v="23"/>
    <n v="53"/>
    <d v="1899-12-31T01:40:00"/>
    <d v="1899-12-30T09:45:00"/>
    <d v="1899-12-31T11:25:00"/>
    <d v="1899-12-30T01:02:00"/>
    <m/>
  </r>
  <r>
    <x v="9"/>
    <x v="5"/>
    <n v="20"/>
    <n v="4"/>
    <n v="0.2"/>
    <n v="5"/>
    <n v="5"/>
    <m/>
    <n v="3"/>
    <n v="3"/>
    <n v="13"/>
    <n v="13"/>
    <x v="7"/>
    <n v="82"/>
    <x v="108"/>
    <x v="11"/>
    <n v="5"/>
    <n v="3"/>
    <d v="1899-12-31T06:06:00"/>
    <s v="-"/>
    <d v="1899-12-31T06:06:00"/>
    <d v="1899-12-30T06:36:00"/>
    <m/>
  </r>
  <r>
    <x v="8"/>
    <x v="5"/>
    <n v="20"/>
    <n v="6"/>
    <n v="0.3"/>
    <n v="2"/>
    <n v="2"/>
    <m/>
    <n v="5"/>
    <n v="5"/>
    <n v="13"/>
    <n v="13"/>
    <x v="7"/>
    <n v="83"/>
    <x v="107"/>
    <x v="11"/>
    <n v="2"/>
    <n v="5"/>
    <d v="1899-12-31T00:59:00"/>
    <s v="-"/>
    <d v="1899-12-31T00:59:00"/>
    <d v="1899-12-30T01:23:00"/>
    <m/>
  </r>
  <r>
    <x v="5"/>
    <x v="0"/>
    <n v="10"/>
    <n v="10"/>
    <n v="1"/>
    <n v="0"/>
    <n v="0"/>
    <s v=""/>
    <s v=""/>
    <s v=""/>
    <n v="15"/>
    <n v="5"/>
    <x v="4"/>
    <n v="21"/>
    <x v="109"/>
    <x v="12"/>
    <s v="00"/>
    <m/>
    <d v="1899-12-30T09:13:00"/>
    <s v="-"/>
    <d v="1899-12-30T09:13:00"/>
    <s v="-"/>
    <m/>
  </r>
  <r>
    <x v="3"/>
    <x v="3"/>
    <n v="10"/>
    <n v="8"/>
    <n v="0.8"/>
    <n v="1"/>
    <n v="1"/>
    <s v=""/>
    <s v=""/>
    <s v=""/>
    <n v="9"/>
    <n v="9"/>
    <x v="9"/>
    <n v="24"/>
    <x v="110"/>
    <x v="12"/>
    <n v="11"/>
    <m/>
    <d v="1899-12-30T22:00:00"/>
    <s v="-"/>
    <d v="1899-12-30T22:00:00"/>
    <d v="1899-12-30T08:00:00"/>
    <m/>
  </r>
  <r>
    <x v="6"/>
    <x v="3"/>
    <n v="10"/>
    <n v="7"/>
    <n v="0.7"/>
    <n v="2"/>
    <n v="1"/>
    <s v=""/>
    <s v=""/>
    <s v=""/>
    <n v="6"/>
    <n v="6"/>
    <x v="12"/>
    <n v="43"/>
    <x v="111"/>
    <x v="12"/>
    <n v="21"/>
    <m/>
    <d v="1899-12-30T20:27:00"/>
    <s v="-"/>
    <d v="1899-12-30T20:27:00"/>
    <d v="1899-12-30T04:41:00"/>
    <m/>
  </r>
  <r>
    <x v="5"/>
    <x v="4"/>
    <n v="10"/>
    <n v="4"/>
    <n v="0.4"/>
    <n v="5"/>
    <n v="1"/>
    <s v=""/>
    <s v=""/>
    <s v=""/>
    <n v="13"/>
    <n v="5"/>
    <x v="7"/>
    <n v="32"/>
    <x v="109"/>
    <x v="12"/>
    <n v="51"/>
    <m/>
    <d v="1899-12-30T12:09:00"/>
    <d v="1899-12-30T03:00:00"/>
    <d v="1899-12-30T15:09:00"/>
    <d v="1899-12-30T04:03:00"/>
    <m/>
  </r>
  <r>
    <x v="0"/>
    <x v="4"/>
    <n v="10"/>
    <n v="1"/>
    <n v="0.1"/>
    <n v="4"/>
    <n v="5"/>
    <s v=""/>
    <s v=""/>
    <s v=""/>
    <n v="2"/>
    <n v="5"/>
    <x v="11"/>
    <n v="53"/>
    <x v="112"/>
    <x v="12"/>
    <n v="45"/>
    <m/>
    <d v="1899-12-30T14:56:00"/>
    <d v="1899-12-30T04:30:00"/>
    <d v="1899-12-30T19:26:00"/>
    <d v="1899-12-30T08:54:00"/>
    <m/>
  </r>
  <r>
    <x v="3"/>
    <x v="4"/>
    <n v="15"/>
    <n v="12"/>
    <n v="0.8"/>
    <n v="1"/>
    <n v="1"/>
    <n v="1"/>
    <s v=""/>
    <s v=""/>
    <n v="8"/>
    <n v="8"/>
    <x v="0"/>
    <n v="91"/>
    <x v="110"/>
    <x v="12"/>
    <n v="1"/>
    <m/>
    <d v="1899-12-31T00:37:00"/>
    <d v="1899-12-30T00:30:00"/>
    <d v="1899-12-31T01:07:00"/>
    <d v="1899-12-30T07:20:00"/>
    <m/>
  </r>
  <r>
    <x v="10"/>
    <x v="4"/>
    <n v="15"/>
    <n v="11"/>
    <n v="0.73333333333333328"/>
    <n v="1"/>
    <n v="0"/>
    <n v="3"/>
    <s v=""/>
    <s v=""/>
    <n v="15"/>
    <n v="15"/>
    <x v="4"/>
    <n v="117"/>
    <x v="113"/>
    <x v="12"/>
    <n v="103"/>
    <m/>
    <d v="1899-12-30T19:51:00"/>
    <d v="1899-12-30T02:00:00"/>
    <d v="1899-12-30T21:51:00"/>
    <s v="-"/>
    <m/>
  </r>
  <r>
    <x v="10"/>
    <x v="4"/>
    <n v="15"/>
    <n v="7"/>
    <n v="0.46666666666666667"/>
    <n v="3"/>
    <n v="3"/>
    <n v="2"/>
    <s v=""/>
    <s v=""/>
    <n v="13"/>
    <n v="13"/>
    <x v="7"/>
    <n v="112"/>
    <x v="114"/>
    <x v="12"/>
    <n v="332"/>
    <m/>
    <d v="1899-12-30T22:30:00"/>
    <d v="1899-12-30T04:00:00"/>
    <d v="1899-12-31T02:30:00"/>
    <d v="1899-12-30T04:39:00"/>
    <m/>
  </r>
  <r>
    <x v="10"/>
    <x v="4"/>
    <n v="15"/>
    <n v="12"/>
    <n v="0.8"/>
    <n v="3"/>
    <n v="0"/>
    <n v="0"/>
    <s v=""/>
    <s v=""/>
    <n v="12"/>
    <n v="12"/>
    <x v="6"/>
    <n v="111"/>
    <x v="115"/>
    <x v="12"/>
    <n v="300"/>
    <m/>
    <d v="1899-12-31T01:11:00"/>
    <d v="1899-12-30T01:30:00"/>
    <d v="1899-12-31T02:41:00"/>
    <d v="1899-12-30T04:50:00"/>
    <m/>
  </r>
  <r>
    <x v="6"/>
    <x v="4"/>
    <n v="15"/>
    <n v="8"/>
    <n v="0.53333333333333333"/>
    <n v="2"/>
    <n v="2"/>
    <n v="3"/>
    <s v=""/>
    <s v=""/>
    <n v="5"/>
    <n v="5"/>
    <x v="10"/>
    <n v="123"/>
    <x v="111"/>
    <x v="12"/>
    <n v="223"/>
    <m/>
    <d v="1899-12-31T06:37:00"/>
    <d v="1899-12-30T03:30:00"/>
    <d v="1899-12-31T10:07:00"/>
    <d v="1899-12-30T09:06:00"/>
    <m/>
  </r>
  <r>
    <x v="13"/>
    <x v="4"/>
    <n v="20"/>
    <n v="12"/>
    <n v="0.6"/>
    <n v="1"/>
    <n v="2"/>
    <m/>
    <n v="2"/>
    <n v="3"/>
    <n v="15"/>
    <n v="15"/>
    <x v="4"/>
    <n v="146"/>
    <x v="116"/>
    <x v="12"/>
    <n v="12"/>
    <n v="23"/>
    <d v="1899-12-31T07:23:00"/>
    <d v="1899-12-30T06:00:00"/>
    <d v="1899-12-31T13:23:00"/>
    <s v="-"/>
    <m/>
  </r>
  <r>
    <x v="7"/>
    <x v="4"/>
    <n v="20"/>
    <n v="11"/>
    <n v="0.55000000000000004"/>
    <n v="1"/>
    <n v="5"/>
    <m/>
    <n v="2"/>
    <n v="1"/>
    <n v="10"/>
    <n v="10"/>
    <x v="8"/>
    <n v="154"/>
    <x v="117"/>
    <x v="12"/>
    <n v="15"/>
    <n v="21"/>
    <d v="1899-12-31T10:18:00"/>
    <d v="1899-12-30T06:45:00"/>
    <d v="1899-12-31T17:03:00"/>
    <d v="1899-12-30T04:51:00"/>
    <m/>
  </r>
  <r>
    <x v="7"/>
    <x v="4"/>
    <n v="20"/>
    <n v="2"/>
    <n v="0.1"/>
    <n v="4"/>
    <n v="4"/>
    <m/>
    <n v="5"/>
    <n v="5"/>
    <n v="7"/>
    <n v="7"/>
    <x v="2"/>
    <n v="153"/>
    <x v="118"/>
    <x v="12"/>
    <n v="44"/>
    <n v="55"/>
    <d v="1899-12-31T15:31:00"/>
    <d v="1899-12-30T13:30:00"/>
    <d v="1900-01-01T05:01:00"/>
    <d v="1899-12-30T16:49:00"/>
    <m/>
  </r>
  <r>
    <x v="2"/>
    <x v="0"/>
    <n v="10"/>
    <n v="7"/>
    <n v="0.7"/>
    <n v="2"/>
    <n v="1"/>
    <s v=""/>
    <s v=""/>
    <s v=""/>
    <n v="0"/>
    <n v="5"/>
    <x v="1"/>
    <n v="44"/>
    <x v="119"/>
    <x v="5"/>
    <n v="21"/>
    <m/>
    <d v="1899-12-30T08:05:00"/>
    <s v="-"/>
    <d v="1899-12-30T08:05:00"/>
    <d v="1899-12-30T02:46:00"/>
    <m/>
  </r>
  <r>
    <x v="2"/>
    <x v="0"/>
    <n v="10"/>
    <n v="6"/>
    <n v="0.6"/>
    <n v="3"/>
    <n v="1"/>
    <s v=""/>
    <s v=""/>
    <s v=""/>
    <n v="0"/>
    <n v="5"/>
    <x v="1"/>
    <n v="45"/>
    <x v="120"/>
    <x v="5"/>
    <n v="31"/>
    <m/>
    <d v="1899-12-30T12:57:00"/>
    <s v="-"/>
    <d v="1899-12-30T12:57:00"/>
    <d v="1899-12-30T07:38:00"/>
    <m/>
  </r>
  <r>
    <x v="0"/>
    <x v="0"/>
    <n v="10"/>
    <n v="10"/>
    <n v="1"/>
    <n v="0"/>
    <n v="0"/>
    <s v=""/>
    <s v=""/>
    <s v=""/>
    <n v="15"/>
    <n v="5"/>
    <x v="4"/>
    <n v="70"/>
    <x v="121"/>
    <x v="13"/>
    <s v="00"/>
    <m/>
    <d v="1899-12-30T07:38:00"/>
    <s v="-"/>
    <d v="1899-12-30T07:38:00"/>
    <s v="-"/>
    <m/>
  </r>
  <r>
    <x v="0"/>
    <x v="0"/>
    <n v="10"/>
    <n v="3"/>
    <n v="0.3"/>
    <n v="3"/>
    <n v="4"/>
    <s v=""/>
    <s v=""/>
    <s v=""/>
    <n v="9"/>
    <n v="5"/>
    <x v="9"/>
    <n v="3"/>
    <x v="122"/>
    <x v="13"/>
    <n v="34"/>
    <m/>
    <d v="1899-12-30T09:01:00"/>
    <d v="1899-12-30T03:30:00"/>
    <d v="1899-12-30T12:31:00"/>
    <d v="1899-12-30T04:53:00"/>
    <m/>
  </r>
  <r>
    <x v="1"/>
    <x v="0"/>
    <n v="15"/>
    <n v="10"/>
    <n v="0.66666666666666663"/>
    <n v="2"/>
    <n v="1"/>
    <n v="2"/>
    <s v=""/>
    <s v=""/>
    <n v="13"/>
    <n v="13"/>
    <x v="7"/>
    <n v="35"/>
    <x v="123"/>
    <x v="13"/>
    <n v="212"/>
    <m/>
    <d v="1899-12-30T12:49:00"/>
    <d v="1899-12-30T02:30:00"/>
    <d v="1899-12-30T15:19:00"/>
    <d v="1899-12-30T01:03:00"/>
    <m/>
  </r>
  <r>
    <x v="1"/>
    <x v="0"/>
    <m/>
    <m/>
    <m/>
    <s v=""/>
    <s v=""/>
    <s v=""/>
    <s v=""/>
    <s v=""/>
    <m/>
    <m/>
    <x v="1"/>
    <n v="37"/>
    <x v="124"/>
    <x v="13"/>
    <m/>
    <m/>
    <s v="-"/>
    <s v="-"/>
    <s v="-"/>
    <m/>
    <s v="DNS"/>
  </r>
  <r>
    <x v="3"/>
    <x v="0"/>
    <n v="15"/>
    <n v="9"/>
    <n v="0.6"/>
    <n v="2"/>
    <n v="2"/>
    <n v="2"/>
    <s v=""/>
    <s v=""/>
    <n v="8"/>
    <n v="8"/>
    <x v="0"/>
    <n v="57"/>
    <x v="125"/>
    <x v="13"/>
    <n v="222"/>
    <m/>
    <d v="1899-12-30T16:54:00"/>
    <d v="1899-12-30T03:00:00"/>
    <d v="1899-12-30T19:54:00"/>
    <d v="1899-12-30T04:18:00"/>
    <m/>
  </r>
  <r>
    <x v="2"/>
    <x v="0"/>
    <n v="10"/>
    <n v="4"/>
    <n v="0.4"/>
    <n v="2"/>
    <n v="4"/>
    <s v=""/>
    <s v=""/>
    <s v=""/>
    <m/>
    <n v="5"/>
    <x v="1"/>
    <n v="59"/>
    <x v="126"/>
    <x v="13"/>
    <n v="24"/>
    <m/>
    <d v="1899-12-30T06:06:00"/>
    <s v="-"/>
    <d v="1899-12-30T06:06:00"/>
    <d v="1899-12-30T00:43:00"/>
    <m/>
  </r>
  <r>
    <x v="6"/>
    <x v="0"/>
    <n v="15"/>
    <n v="9"/>
    <n v="0.6"/>
    <n v="1"/>
    <n v="2"/>
    <n v="3"/>
    <s v=""/>
    <s v=""/>
    <n v="15"/>
    <n v="15"/>
    <x v="4"/>
    <n v="81"/>
    <x v="127"/>
    <x v="13"/>
    <n v="123"/>
    <m/>
    <d v="1899-12-30T16:31:00"/>
    <d v="1899-12-30T03:00:00"/>
    <d v="1899-12-30T19:31:00"/>
    <s v="-"/>
    <m/>
  </r>
  <r>
    <x v="6"/>
    <x v="0"/>
    <n v="15"/>
    <n v="9"/>
    <n v="0.6"/>
    <n v="3"/>
    <n v="2"/>
    <n v="1"/>
    <s v=""/>
    <s v=""/>
    <n v="13"/>
    <n v="13"/>
    <x v="7"/>
    <n v="80"/>
    <x v="128"/>
    <x v="13"/>
    <n v="321"/>
    <m/>
    <d v="1899-12-30T18:36:00"/>
    <d v="1899-12-30T03:00:00"/>
    <d v="1899-12-30T21:36:00"/>
    <d v="1899-12-30T02:05:00"/>
    <m/>
  </r>
  <r>
    <x v="10"/>
    <x v="0"/>
    <n v="15"/>
    <n v="12"/>
    <n v="0.8"/>
    <n v="2"/>
    <n v="1"/>
    <n v="0"/>
    <s v=""/>
    <s v=""/>
    <n v="15"/>
    <n v="15"/>
    <x v="4"/>
    <n v="84"/>
    <x v="129"/>
    <x v="13"/>
    <n v="210"/>
    <m/>
    <d v="1899-12-30T19:48:00"/>
    <d v="1899-12-30T01:30:00"/>
    <d v="1899-12-30T21:18:00"/>
    <s v="-"/>
    <m/>
  </r>
  <r>
    <x v="0"/>
    <x v="3"/>
    <m/>
    <m/>
    <m/>
    <s v=""/>
    <s v=""/>
    <s v=""/>
    <s v=""/>
    <s v=""/>
    <m/>
    <m/>
    <x v="1"/>
    <n v="7"/>
    <x v="122"/>
    <x v="13"/>
    <m/>
    <m/>
    <s v="-"/>
    <s v="-"/>
    <s v="-"/>
    <m/>
    <s v="DNS"/>
  </r>
  <r>
    <x v="1"/>
    <x v="3"/>
    <n v="10"/>
    <n v="6"/>
    <n v="0.6"/>
    <n v="3"/>
    <n v="1"/>
    <s v=""/>
    <s v=""/>
    <s v=""/>
    <n v="11"/>
    <n v="11"/>
    <x v="5"/>
    <n v="11"/>
    <x v="124"/>
    <x v="13"/>
    <n v="31"/>
    <m/>
    <d v="1899-12-30T17:41:00"/>
    <s v="-"/>
    <d v="1899-12-30T17:41:00"/>
    <d v="1899-12-30T01:55:00"/>
    <m/>
  </r>
  <r>
    <x v="3"/>
    <x v="3"/>
    <n v="10"/>
    <n v="5"/>
    <n v="0.5"/>
    <n v="3"/>
    <n v="2"/>
    <s v=""/>
    <s v=""/>
    <s v=""/>
    <n v="8"/>
    <n v="8"/>
    <x v="0"/>
    <n v="22"/>
    <x v="125"/>
    <x v="13"/>
    <n v="32"/>
    <m/>
    <d v="1899-12-30T22:03:00"/>
    <s v="-"/>
    <d v="1899-12-30T22:03:00"/>
    <d v="1899-12-30T08:03:00"/>
    <m/>
  </r>
  <r>
    <x v="6"/>
    <x v="3"/>
    <n v="10"/>
    <n v="5"/>
    <n v="0.5"/>
    <n v="2"/>
    <n v="3"/>
    <s v=""/>
    <s v=""/>
    <s v=""/>
    <n v="15"/>
    <n v="15"/>
    <x v="4"/>
    <n v="34"/>
    <x v="128"/>
    <x v="13"/>
    <n v="23"/>
    <m/>
    <d v="1899-12-30T15:46:00"/>
    <s v="-"/>
    <d v="1899-12-30T15:46:00"/>
    <s v="-"/>
    <m/>
  </r>
  <r>
    <x v="2"/>
    <x v="2"/>
    <n v="10"/>
    <n v="6"/>
    <n v="0.6"/>
    <n v="3"/>
    <n v="1"/>
    <s v=""/>
    <s v=""/>
    <s v=""/>
    <m/>
    <n v="5"/>
    <x v="1"/>
    <n v="16"/>
    <x v="130"/>
    <x v="13"/>
    <n v="31"/>
    <m/>
    <d v="1899-12-30T11:30:00"/>
    <d v="1899-12-30T07:00:00"/>
    <d v="1899-12-30T18:30:00"/>
    <d v="1899-12-30T01:46:00"/>
    <s v="+ 5 min, Felåkning"/>
  </r>
  <r>
    <x v="0"/>
    <x v="2"/>
    <n v="10"/>
    <n v="5"/>
    <n v="0.5"/>
    <n v="3"/>
    <n v="2"/>
    <s v=""/>
    <s v=""/>
    <s v=""/>
    <n v="13"/>
    <n v="5"/>
    <x v="7"/>
    <n v="20"/>
    <x v="122"/>
    <x v="13"/>
    <n v="32"/>
    <m/>
    <d v="1899-12-30T13:38:00"/>
    <d v="1899-12-30T02:30:00"/>
    <d v="1899-12-30T16:08:00"/>
    <d v="1899-12-30T01:56:00"/>
    <m/>
  </r>
  <r>
    <x v="3"/>
    <x v="2"/>
    <n v="15"/>
    <n v="14"/>
    <n v="0.93333333333333335"/>
    <n v="1"/>
    <n v="0"/>
    <n v="0"/>
    <s v=""/>
    <s v=""/>
    <n v="12"/>
    <n v="12"/>
    <x v="6"/>
    <n v="32"/>
    <x v="125"/>
    <x v="13"/>
    <n v="100"/>
    <m/>
    <d v="1899-12-30T18:27:00"/>
    <d v="1899-12-30T00:30:00"/>
    <d v="1899-12-30T18:57:00"/>
    <d v="1899-12-30T02:50:00"/>
    <m/>
  </r>
  <r>
    <x v="1"/>
    <x v="2"/>
    <n v="15"/>
    <n v="9"/>
    <n v="0.6"/>
    <n v="1"/>
    <n v="1"/>
    <n v="4"/>
    <s v=""/>
    <s v=""/>
    <n v="11"/>
    <n v="11"/>
    <x v="5"/>
    <n v="41"/>
    <x v="124"/>
    <x v="13"/>
    <n v="114"/>
    <m/>
    <d v="1899-12-30T15:14:00"/>
    <d v="1899-12-30T03:00:00"/>
    <d v="1899-12-30T18:14:00"/>
    <d v="1899-12-30T04:14:00"/>
    <m/>
  </r>
  <r>
    <x v="1"/>
    <x v="2"/>
    <m/>
    <m/>
    <m/>
    <n v="1"/>
    <n v="1"/>
    <n v="1"/>
    <s v=""/>
    <s v=""/>
    <m/>
    <m/>
    <x v="1"/>
    <n v="49"/>
    <x v="131"/>
    <x v="13"/>
    <s v="1"/>
    <m/>
    <d v="1899-12-30T13:30:00"/>
    <d v="1899-12-30T00:30:00"/>
    <d v="1899-12-30T14:00:00"/>
    <s v="-"/>
    <s v="DNF"/>
  </r>
  <r>
    <x v="10"/>
    <x v="2"/>
    <n v="15"/>
    <n v="9"/>
    <n v="0.6"/>
    <n v="4"/>
    <n v="0"/>
    <n v="2"/>
    <s v=""/>
    <s v=""/>
    <n v="15"/>
    <n v="15"/>
    <x v="4"/>
    <n v="54"/>
    <x v="129"/>
    <x v="13"/>
    <n v="402"/>
    <m/>
    <d v="1899-12-30T19:20:00"/>
    <d v="1899-12-30T03:00:00"/>
    <d v="1899-12-30T22:20:00"/>
    <s v="-"/>
    <m/>
  </r>
  <r>
    <x v="10"/>
    <x v="2"/>
    <m/>
    <m/>
    <m/>
    <m/>
    <m/>
    <m/>
    <m/>
    <m/>
    <m/>
    <m/>
    <x v="1"/>
    <n v="55"/>
    <x v="132"/>
    <x v="13"/>
    <m/>
    <m/>
    <s v="-"/>
    <s v="-"/>
    <s v="-"/>
    <m/>
    <s v="DNS"/>
  </r>
  <r>
    <x v="6"/>
    <x v="2"/>
    <n v="15"/>
    <n v="11"/>
    <n v="0.73333333333333328"/>
    <n v="2"/>
    <n v="1"/>
    <n v="1"/>
    <s v=""/>
    <s v=""/>
    <n v="15"/>
    <n v="15"/>
    <x v="4"/>
    <n v="63"/>
    <x v="128"/>
    <x v="13"/>
    <n v="211"/>
    <m/>
    <d v="1899-12-30T18:28:00"/>
    <d v="1899-12-30T02:00:00"/>
    <d v="1899-12-30T20:28:00"/>
    <s v="-"/>
    <m/>
  </r>
  <r>
    <x v="6"/>
    <x v="1"/>
    <n v="15"/>
    <n v="10"/>
    <n v="0.66666666666666663"/>
    <n v="1"/>
    <n v="2"/>
    <n v="2"/>
    <s v=""/>
    <s v=""/>
    <n v="15"/>
    <n v="15"/>
    <x v="4"/>
    <n v="23"/>
    <x v="128"/>
    <x v="13"/>
    <n v="122"/>
    <m/>
    <d v="1899-12-30T13:41:00"/>
    <d v="1899-12-30T02:30:00"/>
    <d v="1899-12-30T16:11:00"/>
    <s v="-"/>
    <m/>
  </r>
  <r>
    <x v="1"/>
    <x v="1"/>
    <n v="15"/>
    <n v="11"/>
    <n v="0.73333333333333328"/>
    <n v="4"/>
    <n v="0"/>
    <n v="0"/>
    <s v=""/>
    <s v=""/>
    <n v="12"/>
    <n v="12"/>
    <x v="6"/>
    <n v="30"/>
    <x v="124"/>
    <x v="13"/>
    <n v="400"/>
    <m/>
    <d v="1899-12-30T16:01:00"/>
    <d v="1899-12-30T02:00:00"/>
    <d v="1899-12-30T18:01:00"/>
    <d v="1899-12-30T01:07:00"/>
    <m/>
  </r>
  <r>
    <x v="2"/>
    <x v="4"/>
    <n v="10"/>
    <n v="9"/>
    <n v="0.9"/>
    <n v="1"/>
    <n v="0"/>
    <s v=""/>
    <s v=""/>
    <s v=""/>
    <m/>
    <n v="5"/>
    <x v="1"/>
    <n v="10"/>
    <x v="126"/>
    <x v="13"/>
    <n v="10"/>
    <m/>
    <s v="-"/>
    <s v="-"/>
    <s v="-"/>
    <s v="-"/>
    <m/>
  </r>
  <r>
    <x v="0"/>
    <x v="4"/>
    <n v="10"/>
    <n v="10"/>
    <n v="1"/>
    <n v="0"/>
    <n v="0"/>
    <s v=""/>
    <s v=""/>
    <s v=""/>
    <n v="15"/>
    <n v="5"/>
    <x v="4"/>
    <n v="55"/>
    <x v="121"/>
    <x v="13"/>
    <n v="0"/>
    <m/>
    <d v="1899-12-30T10:32:00"/>
    <s v="-"/>
    <d v="1899-12-30T10:32:00"/>
    <s v="-"/>
    <m/>
  </r>
  <r>
    <x v="6"/>
    <x v="4"/>
    <n v="15"/>
    <n v="5"/>
    <n v="0.33333333333333331"/>
    <n v="4"/>
    <n v="3"/>
    <n v="3"/>
    <s v=""/>
    <s v=""/>
    <n v="15"/>
    <n v="15"/>
    <x v="4"/>
    <n v="127"/>
    <x v="128"/>
    <x v="13"/>
    <n v="433"/>
    <m/>
    <d v="1899-12-30T20:01:00"/>
    <d v="1899-12-30T05:00:00"/>
    <d v="1899-12-31T01:01:00"/>
    <s v="-"/>
    <m/>
  </r>
  <r>
    <x v="2"/>
    <x v="5"/>
    <n v="10"/>
    <n v="7"/>
    <n v="0.7"/>
    <n v="1"/>
    <n v="2"/>
    <s v=""/>
    <s v=""/>
    <s v=""/>
    <n v="0"/>
    <n v="5"/>
    <x v="1"/>
    <n v="8"/>
    <x v="126"/>
    <x v="13"/>
    <n v="12"/>
    <m/>
    <d v="1899-12-30T15:17:00"/>
    <s v="-"/>
    <d v="1899-12-30T15:17:00"/>
    <d v="1899-12-30T00:39:00"/>
    <m/>
  </r>
  <r>
    <x v="0"/>
    <x v="5"/>
    <n v="10"/>
    <n v="10"/>
    <n v="1"/>
    <n v="0"/>
    <n v="0"/>
    <s v=""/>
    <s v=""/>
    <s v=""/>
    <n v="15"/>
    <n v="5"/>
    <x v="4"/>
    <n v="19"/>
    <x v="121"/>
    <x v="13"/>
    <n v="0"/>
    <m/>
    <d v="1899-12-30T10:18:00"/>
    <s v="-"/>
    <d v="1899-12-30T10:18:00"/>
    <s v="-"/>
    <m/>
  </r>
  <r>
    <x v="0"/>
    <x v="5"/>
    <n v="10"/>
    <n v="3"/>
    <n v="0.3"/>
    <n v="2"/>
    <n v="5"/>
    <s v=""/>
    <s v=""/>
    <s v=""/>
    <n v="12"/>
    <n v="5"/>
    <x v="6"/>
    <n v="21"/>
    <x v="122"/>
    <x v="13"/>
    <n v="25"/>
    <m/>
    <d v="1899-12-30T14:18:00"/>
    <d v="1899-12-30T01:00:00"/>
    <d v="1899-12-30T15:18:00"/>
    <d v="1899-12-30T05:00:00"/>
    <s v="1 missad straffrunda 1min"/>
  </r>
  <r>
    <x v="0"/>
    <x v="5"/>
    <n v="10"/>
    <n v="5"/>
    <n v="0.5"/>
    <n v="2"/>
    <n v="3"/>
    <s v=""/>
    <s v=""/>
    <s v=""/>
    <n v="10"/>
    <n v="5"/>
    <x v="8"/>
    <n v="23"/>
    <x v="130"/>
    <x v="13"/>
    <n v="23"/>
    <m/>
    <d v="1899-12-30T16:15:00"/>
    <s v="-"/>
    <d v="1899-12-30T16:15:00"/>
    <d v="1899-12-30T05:57:00"/>
    <m/>
  </r>
  <r>
    <x v="1"/>
    <x v="5"/>
    <n v="15"/>
    <n v="13"/>
    <n v="0.8666666666666667"/>
    <n v="2"/>
    <n v="0"/>
    <n v="0"/>
    <s v=""/>
    <s v=""/>
    <n v="7"/>
    <n v="7"/>
    <x v="2"/>
    <n v="37"/>
    <x v="133"/>
    <x v="13"/>
    <n v="20"/>
    <m/>
    <d v="1899-12-30T20:08:00"/>
    <s v="-"/>
    <d v="1899-12-30T20:08:00"/>
    <d v="1899-12-30T04:14:00"/>
    <m/>
  </r>
  <r>
    <x v="1"/>
    <x v="5"/>
    <n v="15"/>
    <n v="8"/>
    <n v="0.53333333333333333"/>
    <n v="3"/>
    <n v="2"/>
    <n v="2"/>
    <s v=""/>
    <s v=""/>
    <n v="6"/>
    <n v="6"/>
    <x v="12"/>
    <n v="28"/>
    <x v="134"/>
    <x v="13"/>
    <n v="32"/>
    <m/>
    <d v="1899-12-30T20:33:00"/>
    <s v="-"/>
    <d v="1899-12-30T20:33:00"/>
    <d v="1899-12-30T04:39:00"/>
    <m/>
  </r>
  <r>
    <x v="1"/>
    <x v="5"/>
    <n v="15"/>
    <n v="8"/>
    <n v="0.53333333333333333"/>
    <n v="1"/>
    <n v="3"/>
    <n v="3"/>
    <s v=""/>
    <s v=""/>
    <n v="4"/>
    <n v="4"/>
    <x v="3"/>
    <n v="34"/>
    <x v="131"/>
    <x v="13"/>
    <n v="13"/>
    <m/>
    <d v="1899-12-30T22:33:00"/>
    <s v="-"/>
    <d v="1899-12-30T22:33:00"/>
    <d v="1899-12-30T06:39:00"/>
    <m/>
  </r>
  <r>
    <x v="10"/>
    <x v="5"/>
    <n v="15"/>
    <n v="9"/>
    <n v="0.6"/>
    <n v="2"/>
    <n v="2"/>
    <n v="2"/>
    <s v=""/>
    <s v=""/>
    <n v="15"/>
    <n v="15"/>
    <x v="4"/>
    <n v="49"/>
    <x v="129"/>
    <x v="13"/>
    <n v="2"/>
    <m/>
    <d v="1899-12-30T16:05:00"/>
    <s v="-"/>
    <d v="1899-12-30T16:05:00"/>
    <s v="-"/>
    <m/>
  </r>
  <r>
    <x v="6"/>
    <x v="5"/>
    <n v="15"/>
    <n v="9"/>
    <n v="0.6"/>
    <n v="2"/>
    <n v="2"/>
    <n v="2"/>
    <s v=""/>
    <s v=""/>
    <n v="15"/>
    <n v="15"/>
    <x v="4"/>
    <n v="64"/>
    <x v="127"/>
    <x v="13"/>
    <n v="22"/>
    <m/>
    <d v="1899-12-30T13:48:00"/>
    <s v="-"/>
    <d v="1899-12-30T13:48:00"/>
    <s v="-"/>
    <m/>
  </r>
  <r>
    <x v="6"/>
    <x v="5"/>
    <n v="15"/>
    <n v="8"/>
    <n v="0.53333333333333333"/>
    <n v="3"/>
    <n v="2"/>
    <n v="2"/>
    <s v=""/>
    <s v=""/>
    <n v="13"/>
    <n v="13"/>
    <x v="7"/>
    <n v="62"/>
    <x v="128"/>
    <x v="13"/>
    <n v="32"/>
    <m/>
    <d v="1899-12-30T15:13:00"/>
    <s v="-"/>
    <d v="1899-12-30T15:13:00"/>
    <d v="1899-12-30T01:25:00"/>
    <m/>
  </r>
  <r>
    <x v="7"/>
    <x v="5"/>
    <n v="20"/>
    <n v="6"/>
    <n v="0.3"/>
    <n v="4"/>
    <n v="4"/>
    <m/>
    <n v="3"/>
    <n v="3"/>
    <n v="13"/>
    <n v="13"/>
    <x v="7"/>
    <n v="99"/>
    <x v="135"/>
    <x v="13"/>
    <n v="4"/>
    <n v="3"/>
    <d v="1899-12-30T20:33:00"/>
    <s v="-"/>
    <d v="1899-12-30T20:33:00"/>
    <d v="1899-12-30T04:05:00"/>
    <m/>
  </r>
  <r>
    <x v="1"/>
    <x v="5"/>
    <n v="15"/>
    <n v="10"/>
    <n v="0.66666666666666663"/>
    <n v="1"/>
    <n v="2"/>
    <n v="2"/>
    <s v=""/>
    <s v=""/>
    <n v="10"/>
    <n v="10"/>
    <x v="8"/>
    <n v="30"/>
    <x v="136"/>
    <x v="14"/>
    <n v="12"/>
    <m/>
    <d v="1899-12-30T18:33:00"/>
    <s v="-"/>
    <d v="1899-12-30T18:33:00"/>
    <d v="1899-12-30T02:39:00"/>
    <m/>
  </r>
  <r>
    <x v="1"/>
    <x v="5"/>
    <n v="15"/>
    <n v="7"/>
    <n v="0.46666666666666667"/>
    <n v="4"/>
    <n v="2"/>
    <n v="2"/>
    <s v=""/>
    <s v=""/>
    <n v="8"/>
    <n v="8"/>
    <x v="0"/>
    <n v="33"/>
    <x v="137"/>
    <x v="14"/>
    <n v="42"/>
    <m/>
    <d v="1899-12-30T19:38:00"/>
    <s v="-"/>
    <d v="1899-12-30T19:38:00"/>
    <d v="1899-12-30T03:44:00"/>
    <m/>
  </r>
  <r>
    <x v="0"/>
    <x v="0"/>
    <n v="10"/>
    <n v="8"/>
    <n v="0.8"/>
    <n v="0"/>
    <n v="2"/>
    <s v=""/>
    <s v=""/>
    <s v=""/>
    <n v="10"/>
    <n v="5"/>
    <x v="8"/>
    <n v="5"/>
    <x v="138"/>
    <x v="15"/>
    <s v="02"/>
    <m/>
    <d v="1899-12-30T10:53:00"/>
    <d v="1899-12-30T01:00:00"/>
    <d v="1899-12-30T11:53:00"/>
    <d v="1899-12-30T04:15:00"/>
    <m/>
  </r>
  <r>
    <x v="0"/>
    <x v="0"/>
    <n v="10"/>
    <n v="1"/>
    <n v="0.1"/>
    <n v="4"/>
    <n v="5"/>
    <s v=""/>
    <s v=""/>
    <s v=""/>
    <n v="4"/>
    <n v="5"/>
    <x v="3"/>
    <n v="12"/>
    <x v="139"/>
    <x v="15"/>
    <n v="45"/>
    <m/>
    <d v="1899-12-30T12:21:00"/>
    <d v="1899-12-30T04:30:00"/>
    <d v="1899-12-30T16:51:00"/>
    <d v="1899-12-30T09:13:00"/>
    <m/>
  </r>
  <r>
    <x v="0"/>
    <x v="0"/>
    <n v="10"/>
    <n v="2"/>
    <n v="0.2"/>
    <n v="5"/>
    <n v="3"/>
    <s v=""/>
    <s v=""/>
    <s v=""/>
    <n v="3"/>
    <n v="5"/>
    <x v="14"/>
    <n v="10"/>
    <x v="140"/>
    <x v="15"/>
    <n v="53"/>
    <m/>
    <d v="1899-12-30T13:16:00"/>
    <d v="1899-12-30T04:00:00"/>
    <d v="1899-12-30T17:16:00"/>
    <d v="1899-12-30T09:38:00"/>
    <m/>
  </r>
  <r>
    <x v="5"/>
    <x v="0"/>
    <n v="10"/>
    <n v="2"/>
    <n v="0.2"/>
    <n v="3"/>
    <n v="5"/>
    <s v=""/>
    <s v=""/>
    <s v=""/>
    <n v="10"/>
    <n v="5"/>
    <x v="8"/>
    <n v="19"/>
    <x v="141"/>
    <x v="15"/>
    <n v="35"/>
    <m/>
    <d v="1899-12-30T11:17:00"/>
    <d v="1899-12-30T04:00:00"/>
    <d v="1899-12-30T15:17:00"/>
    <d v="1899-12-30T06:04:00"/>
    <m/>
  </r>
  <r>
    <x v="5"/>
    <x v="0"/>
    <n v="10"/>
    <n v="3"/>
    <n v="0.3"/>
    <n v="3"/>
    <n v="4"/>
    <s v=""/>
    <s v=""/>
    <s v=""/>
    <n v="8"/>
    <n v="5"/>
    <x v="0"/>
    <n v="15"/>
    <x v="142"/>
    <x v="15"/>
    <n v="34"/>
    <m/>
    <d v="1899-12-30T13:38:00"/>
    <d v="1899-12-30T03:30:00"/>
    <d v="1899-12-30T17:08:00"/>
    <d v="1899-12-30T07:55:00"/>
    <m/>
  </r>
  <r>
    <x v="1"/>
    <x v="0"/>
    <n v="15"/>
    <n v="5"/>
    <n v="0.33333333333333331"/>
    <n v="3"/>
    <n v="4"/>
    <n v="3"/>
    <s v=""/>
    <s v=""/>
    <n v="6"/>
    <n v="6"/>
    <x v="12"/>
    <n v="34"/>
    <x v="143"/>
    <x v="15"/>
    <n v="343"/>
    <m/>
    <d v="1899-12-30T14:56:00"/>
    <d v="1899-12-30T05:00:00"/>
    <d v="1899-12-30T19:56:00"/>
    <d v="1899-12-30T05:40:00"/>
    <m/>
  </r>
  <r>
    <x v="1"/>
    <x v="0"/>
    <n v="15"/>
    <n v="1"/>
    <n v="6.6666666666666666E-2"/>
    <n v="5"/>
    <n v="4"/>
    <n v="5"/>
    <s v=""/>
    <s v=""/>
    <n v="3"/>
    <n v="3"/>
    <x v="14"/>
    <n v="25"/>
    <x v="144"/>
    <x v="15"/>
    <n v="545"/>
    <m/>
    <d v="1899-12-30T16:26:00"/>
    <d v="1899-12-30T07:00:00"/>
    <d v="1899-12-30T23:26:00"/>
    <d v="1899-12-30T09:10:00"/>
    <m/>
  </r>
  <r>
    <x v="2"/>
    <x v="0"/>
    <n v="10"/>
    <n v="4"/>
    <n v="0.4"/>
    <n v="3"/>
    <n v="3"/>
    <s v=""/>
    <s v=""/>
    <s v=""/>
    <n v="0"/>
    <n v="5"/>
    <x v="1"/>
    <n v="41"/>
    <x v="145"/>
    <x v="15"/>
    <n v="33"/>
    <m/>
    <d v="1899-12-30T13:08:00"/>
    <s v="-"/>
    <d v="1899-12-30T13:08:00"/>
    <d v="1899-12-30T07:49:00"/>
    <m/>
  </r>
  <r>
    <x v="3"/>
    <x v="0"/>
    <n v="15"/>
    <n v="4"/>
    <n v="0.26666666666666666"/>
    <n v="4"/>
    <n v="4"/>
    <n v="3"/>
    <s v=""/>
    <s v=""/>
    <n v="5"/>
    <n v="5"/>
    <x v="10"/>
    <n v="54"/>
    <x v="146"/>
    <x v="15"/>
    <n v="443"/>
    <m/>
    <d v="1899-12-30T15:45:00"/>
    <d v="1899-12-30T05:30:00"/>
    <d v="1899-12-30T21:15:00"/>
    <d v="1899-12-30T05:39:00"/>
    <m/>
  </r>
  <r>
    <x v="6"/>
    <x v="0"/>
    <n v="15"/>
    <n v="5"/>
    <n v="0.33333333333333331"/>
    <n v="4"/>
    <n v="2"/>
    <n v="4"/>
    <s v=""/>
    <s v=""/>
    <n v="9"/>
    <n v="9"/>
    <x v="9"/>
    <n v="78"/>
    <x v="147"/>
    <x v="15"/>
    <n v="424"/>
    <m/>
    <d v="1899-12-30T20:33:00"/>
    <d v="1899-12-30T05:00:00"/>
    <d v="1899-12-31T01:33:00"/>
    <d v="1899-12-30T06:02:00"/>
    <m/>
  </r>
  <r>
    <x v="6"/>
    <x v="0"/>
    <n v="15"/>
    <n v="4"/>
    <n v="0.26666666666666666"/>
    <n v="4"/>
    <n v="3"/>
    <n v="4"/>
    <s v=""/>
    <s v=""/>
    <n v="5"/>
    <n v="5"/>
    <x v="10"/>
    <n v="71"/>
    <x v="148"/>
    <x v="15"/>
    <n v="434"/>
    <m/>
    <d v="1899-12-30T23:47:00"/>
    <d v="1899-12-30T05:30:00"/>
    <d v="1899-12-31T05:17:00"/>
    <d v="1899-12-30T09:46:00"/>
    <m/>
  </r>
  <r>
    <x v="6"/>
    <x v="0"/>
    <n v="15"/>
    <n v="1"/>
    <n v="6.6666666666666666E-2"/>
    <n v="4"/>
    <n v="5"/>
    <n v="5"/>
    <s v=""/>
    <s v=""/>
    <n v="4"/>
    <n v="4"/>
    <x v="3"/>
    <n v="74"/>
    <x v="149"/>
    <x v="15"/>
    <n v="455"/>
    <m/>
    <d v="1899-12-31T01:23:00"/>
    <d v="1899-12-30T07:00:00"/>
    <d v="1899-12-31T08:23:00"/>
    <d v="1899-12-30T12:52:00"/>
    <m/>
  </r>
  <r>
    <x v="11"/>
    <x v="0"/>
    <n v="20"/>
    <n v="5"/>
    <n v="0.25"/>
    <n v="4"/>
    <n v="5"/>
    <m/>
    <n v="3"/>
    <n v="3"/>
    <n v="15"/>
    <n v="15"/>
    <x v="4"/>
    <n v="95"/>
    <x v="150"/>
    <x v="15"/>
    <n v="45"/>
    <n v="33"/>
    <d v="1899-12-31T01:18:00"/>
    <d v="1899-12-30T11:15:00"/>
    <d v="1899-12-31T12:33:00"/>
    <s v="-"/>
    <m/>
  </r>
  <r>
    <x v="2"/>
    <x v="4"/>
    <n v="10"/>
    <n v="8"/>
    <n v="0.8"/>
    <n v="1"/>
    <n v="1"/>
    <s v=""/>
    <s v=""/>
    <s v=""/>
    <m/>
    <n v="5"/>
    <x v="1"/>
    <n v="4"/>
    <x v="145"/>
    <x v="15"/>
    <n v="11"/>
    <m/>
    <s v="-"/>
    <s v="-"/>
    <s v="-"/>
    <s v="-"/>
    <m/>
  </r>
  <r>
    <x v="2"/>
    <x v="4"/>
    <n v="10"/>
    <n v="0"/>
    <n v="0"/>
    <n v="5"/>
    <n v="5"/>
    <s v=""/>
    <s v=""/>
    <s v=""/>
    <m/>
    <n v="5"/>
    <x v="1"/>
    <n v="5"/>
    <x v="151"/>
    <x v="15"/>
    <n v="55"/>
    <m/>
    <s v="-"/>
    <s v="-"/>
    <s v="-"/>
    <s v="-"/>
    <m/>
  </r>
  <r>
    <x v="2"/>
    <x v="4"/>
    <n v="10"/>
    <n v="4"/>
    <n v="0.4"/>
    <n v="3"/>
    <n v="3"/>
    <s v=""/>
    <s v=""/>
    <s v=""/>
    <m/>
    <n v="5"/>
    <x v="1"/>
    <n v="12"/>
    <x v="152"/>
    <x v="15"/>
    <n v="33"/>
    <m/>
    <s v="-"/>
    <s v="-"/>
    <s v="-"/>
    <s v="-"/>
    <m/>
  </r>
  <r>
    <x v="0"/>
    <x v="4"/>
    <n v="10"/>
    <n v="6"/>
    <n v="0.6"/>
    <n v="2"/>
    <n v="2"/>
    <s v=""/>
    <s v=""/>
    <s v=""/>
    <n v="11"/>
    <n v="5"/>
    <x v="5"/>
    <n v="45"/>
    <x v="153"/>
    <x v="15"/>
    <n v="22"/>
    <m/>
    <d v="1899-12-30T13:02:00"/>
    <d v="1899-12-30T02:00:00"/>
    <d v="1899-12-30T15:02:00"/>
    <d v="1899-12-30T04:30:00"/>
    <m/>
  </r>
  <r>
    <x v="0"/>
    <x v="4"/>
    <n v="10"/>
    <n v="5"/>
    <n v="0.5"/>
    <n v="2"/>
    <n v="3"/>
    <s v=""/>
    <s v=""/>
    <s v=""/>
    <n v="8"/>
    <n v="5"/>
    <x v="0"/>
    <n v="52"/>
    <x v="138"/>
    <x v="15"/>
    <n v="23"/>
    <m/>
    <d v="1899-12-30T14:55:00"/>
    <d v="1899-12-30T02:30:00"/>
    <d v="1899-12-30T17:25:00"/>
    <d v="1899-12-30T06:53:00"/>
    <m/>
  </r>
  <r>
    <x v="0"/>
    <x v="4"/>
    <n v="10"/>
    <n v="4"/>
    <n v="0.4"/>
    <n v="3"/>
    <n v="3"/>
    <s v=""/>
    <s v=""/>
    <s v=""/>
    <n v="7"/>
    <n v="5"/>
    <x v="2"/>
    <n v="58"/>
    <x v="139"/>
    <x v="15"/>
    <n v="33"/>
    <m/>
    <d v="1899-12-30T15:07:00"/>
    <d v="1899-12-30T03:00:00"/>
    <d v="1899-12-30T18:07:00"/>
    <d v="1899-12-30T07:35:00"/>
    <m/>
  </r>
  <r>
    <x v="0"/>
    <x v="4"/>
    <n v="10"/>
    <n v="5"/>
    <n v="0.5"/>
    <n v="4"/>
    <n v="1"/>
    <s v=""/>
    <s v=""/>
    <s v=""/>
    <n v="1"/>
    <n v="5"/>
    <x v="16"/>
    <n v="41"/>
    <x v="140"/>
    <x v="15"/>
    <n v="41"/>
    <m/>
    <d v="1899-12-30T17:04:00"/>
    <d v="1899-12-30T02:30:00"/>
    <d v="1899-12-30T19:34:00"/>
    <d v="1899-12-30T09:02:00"/>
    <m/>
  </r>
  <r>
    <x v="0"/>
    <x v="4"/>
    <n v="10"/>
    <n v="0"/>
    <n v="0"/>
    <n v="5"/>
    <n v="5"/>
    <s v=""/>
    <s v=""/>
    <s v=""/>
    <n v="1"/>
    <n v="5"/>
    <x v="17"/>
    <n v="46"/>
    <x v="154"/>
    <x v="15"/>
    <n v="55"/>
    <m/>
    <d v="1899-12-30T15:41:00"/>
    <d v="1899-12-30T05:00:00"/>
    <d v="1899-12-30T20:41:00"/>
    <d v="1899-12-30T10:09:00"/>
    <m/>
  </r>
  <r>
    <x v="0"/>
    <x v="4"/>
    <n v="10"/>
    <n v="0"/>
    <n v="0"/>
    <n v="5"/>
    <n v="5"/>
    <s v=""/>
    <s v=""/>
    <s v=""/>
    <n v="1"/>
    <n v="5"/>
    <x v="18"/>
    <n v="57"/>
    <x v="155"/>
    <x v="15"/>
    <n v="55"/>
    <m/>
    <d v="1899-12-30T17:24:00"/>
    <d v="1899-12-30T05:00:00"/>
    <d v="1899-12-30T22:24:00"/>
    <d v="1899-12-30T11:52:00"/>
    <m/>
  </r>
  <r>
    <x v="3"/>
    <x v="4"/>
    <m/>
    <m/>
    <m/>
    <n v="2"/>
    <n v="4"/>
    <n v="4"/>
    <s v=""/>
    <s v=""/>
    <m/>
    <m/>
    <x v="1"/>
    <n v="80"/>
    <x v="146"/>
    <x v="15"/>
    <n v="24"/>
    <m/>
    <s v="-"/>
    <d v="1899-12-30T03:00:00"/>
    <d v="1899-12-30T03:00:00"/>
    <m/>
    <s v="DNF"/>
  </r>
  <r>
    <x v="1"/>
    <x v="4"/>
    <n v="15"/>
    <n v="3"/>
    <n v="0.2"/>
    <n v="4"/>
    <n v="3"/>
    <n v="5"/>
    <s v=""/>
    <s v=""/>
    <n v="8"/>
    <n v="8"/>
    <x v="0"/>
    <n v="98"/>
    <x v="156"/>
    <x v="15"/>
    <n v="435"/>
    <m/>
    <d v="1899-12-30T20:18:00"/>
    <d v="1899-12-30T06:00:00"/>
    <d v="1899-12-31T02:18:00"/>
    <d v="1899-12-30T07:58:00"/>
    <m/>
  </r>
  <r>
    <x v="0"/>
    <x v="0"/>
    <n v="10"/>
    <n v="7"/>
    <n v="0.7"/>
    <n v="2"/>
    <n v="1"/>
    <s v=""/>
    <s v=""/>
    <s v=""/>
    <n v="7"/>
    <n v="5"/>
    <x v="2"/>
    <n v="14"/>
    <x v="157"/>
    <x v="16"/>
    <n v="21"/>
    <m/>
    <d v="1899-12-30T12:08:00"/>
    <d v="1899-12-30T01:30:00"/>
    <d v="1899-12-30T13:38:00"/>
    <d v="1899-12-30T06:00:00"/>
    <m/>
  </r>
  <r>
    <x v="0"/>
    <x v="0"/>
    <m/>
    <m/>
    <m/>
    <s v=""/>
    <s v=""/>
    <s v=""/>
    <s v=""/>
    <s v=""/>
    <m/>
    <m/>
    <x v="1"/>
    <n v="13"/>
    <x v="158"/>
    <x v="16"/>
    <m/>
    <m/>
    <s v="-"/>
    <s v="-"/>
    <s v="-"/>
    <m/>
    <s v="DNS"/>
  </r>
  <r>
    <x v="1"/>
    <x v="0"/>
    <m/>
    <m/>
    <m/>
    <s v=""/>
    <s v=""/>
    <s v=""/>
    <s v=""/>
    <s v=""/>
    <m/>
    <m/>
    <x v="1"/>
    <n v="39"/>
    <x v="159"/>
    <x v="16"/>
    <m/>
    <m/>
    <s v="-"/>
    <s v="-"/>
    <s v="-"/>
    <m/>
    <s v="DNS"/>
  </r>
  <r>
    <x v="4"/>
    <x v="0"/>
    <m/>
    <m/>
    <m/>
    <s v=""/>
    <s v=""/>
    <m/>
    <s v=""/>
    <s v=""/>
    <m/>
    <m/>
    <x v="1"/>
    <n v="107"/>
    <x v="160"/>
    <x v="16"/>
    <m/>
    <m/>
    <s v="-"/>
    <s v="-"/>
    <s v="-"/>
    <m/>
    <s v="DNS"/>
  </r>
  <r>
    <x v="2"/>
    <x v="2"/>
    <n v="10"/>
    <n v="8"/>
    <n v="0.8"/>
    <n v="1"/>
    <n v="1"/>
    <s v=""/>
    <s v=""/>
    <s v=""/>
    <m/>
    <n v="5"/>
    <x v="1"/>
    <n v="13"/>
    <x v="161"/>
    <x v="16"/>
    <n v="1"/>
    <m/>
    <d v="1899-12-30T10:28:00"/>
    <d v="1899-12-30T00:30:00"/>
    <d v="1899-12-30T10:58:00"/>
    <d v="1899-12-30T00:47:00"/>
    <m/>
  </r>
  <r>
    <x v="0"/>
    <x v="2"/>
    <m/>
    <m/>
    <m/>
    <s v=""/>
    <s v=""/>
    <s v=""/>
    <s v=""/>
    <s v=""/>
    <m/>
    <m/>
    <x v="1"/>
    <n v="19"/>
    <x v="158"/>
    <x v="16"/>
    <m/>
    <m/>
    <s v="-"/>
    <s v="-"/>
    <s v="-"/>
    <m/>
    <s v="DNS"/>
  </r>
  <r>
    <x v="1"/>
    <x v="2"/>
    <n v="15"/>
    <n v="15"/>
    <n v="1"/>
    <n v="0"/>
    <n v="0"/>
    <n v="0"/>
    <s v=""/>
    <s v=""/>
    <n v="15"/>
    <n v="15"/>
    <x v="4"/>
    <n v="45"/>
    <x v="159"/>
    <x v="16"/>
    <s v="000"/>
    <m/>
    <d v="1899-12-30T14:04:00"/>
    <s v="-"/>
    <d v="1899-12-30T14:04:00"/>
    <d v="1899-12-30T00:04:00"/>
    <m/>
  </r>
  <r>
    <x v="4"/>
    <x v="2"/>
    <n v="20"/>
    <n v="15"/>
    <n v="0.75"/>
    <n v="2"/>
    <n v="0"/>
    <m/>
    <n v="1"/>
    <n v="2"/>
    <n v="13"/>
    <n v="13"/>
    <x v="7"/>
    <n v="70"/>
    <x v="160"/>
    <x v="16"/>
    <n v="20"/>
    <n v="12"/>
    <d v="1899-12-31T10:10:00"/>
    <d v="1899-12-30T02:30:00"/>
    <d v="1899-12-31T12:40:00"/>
    <d v="1899-12-30T07:24:00"/>
    <m/>
  </r>
  <r>
    <x v="0"/>
    <x v="1"/>
    <n v="10"/>
    <n v="3"/>
    <n v="0.3"/>
    <n v="3"/>
    <n v="4"/>
    <m/>
    <s v=""/>
    <s v=""/>
    <n v="13"/>
    <n v="5"/>
    <x v="7"/>
    <n v="11"/>
    <x v="157"/>
    <x v="16"/>
    <n v="34"/>
    <m/>
    <d v="1899-12-30T15:58:00"/>
    <d v="1899-12-30T03:30:00"/>
    <d v="1899-12-30T19:28:00"/>
    <d v="1899-12-30T01:02:00"/>
    <m/>
  </r>
  <r>
    <x v="1"/>
    <x v="1"/>
    <n v="15"/>
    <n v="9"/>
    <n v="0.6"/>
    <n v="3"/>
    <n v="2"/>
    <n v="1"/>
    <s v=""/>
    <s v=""/>
    <n v="15"/>
    <n v="15"/>
    <x v="4"/>
    <n v="33"/>
    <x v="159"/>
    <x v="16"/>
    <n v="321"/>
    <m/>
    <d v="1899-12-30T13:54:00"/>
    <d v="1899-12-30T03:00:00"/>
    <d v="1899-12-30T16:54:00"/>
    <s v="-"/>
    <m/>
  </r>
  <r>
    <x v="3"/>
    <x v="1"/>
    <n v="15"/>
    <n v="6"/>
    <n v="0.4"/>
    <n v="2"/>
    <n v="4"/>
    <n v="3"/>
    <s v=""/>
    <s v=""/>
    <n v="13"/>
    <n v="13"/>
    <x v="7"/>
    <n v="41"/>
    <x v="162"/>
    <x v="16"/>
    <n v="243"/>
    <m/>
    <d v="1899-12-30T16:47:00"/>
    <d v="1899-12-30T04:30:00"/>
    <d v="1899-12-30T21:17:00"/>
    <d v="1899-12-30T04:08:00"/>
    <m/>
  </r>
  <r>
    <x v="3"/>
    <x v="1"/>
    <n v="15"/>
    <n v="6"/>
    <n v="0.4"/>
    <n v="3"/>
    <n v="3"/>
    <n v="3"/>
    <s v=""/>
    <s v=""/>
    <n v="11"/>
    <n v="11"/>
    <x v="5"/>
    <n v="40"/>
    <x v="161"/>
    <x v="16"/>
    <n v="333"/>
    <m/>
    <d v="1899-12-30T18:41:00"/>
    <d v="1899-12-30T04:30:00"/>
    <d v="1899-12-30T23:11:00"/>
    <d v="1899-12-30T06:02:00"/>
    <m/>
  </r>
  <r>
    <x v="2"/>
    <x v="1"/>
    <n v="10"/>
    <n v="7"/>
    <n v="0.7"/>
    <n v="3"/>
    <n v="0"/>
    <s v=""/>
    <s v=""/>
    <s v=""/>
    <m/>
    <n v="5"/>
    <x v="1"/>
    <n v="50"/>
    <x v="163"/>
    <x v="16"/>
    <n v="30"/>
    <m/>
    <d v="1899-12-30T09:12:00"/>
    <d v="1899-12-30T01:30:00"/>
    <d v="1899-12-30T10:42:00"/>
    <s v="-"/>
    <m/>
  </r>
  <r>
    <x v="2"/>
    <x v="1"/>
    <n v="10"/>
    <n v="8"/>
    <n v="0.8"/>
    <n v="0"/>
    <n v="2"/>
    <s v=""/>
    <s v=""/>
    <s v=""/>
    <m/>
    <n v="5"/>
    <x v="1"/>
    <n v="52"/>
    <x v="164"/>
    <x v="16"/>
    <s v="02"/>
    <m/>
    <d v="1899-12-30T10:37:00"/>
    <d v="1899-12-30T01:00:00"/>
    <d v="1899-12-30T11:37:00"/>
    <d v="1899-12-30T00:55:00"/>
    <m/>
  </r>
  <r>
    <x v="2"/>
    <x v="1"/>
    <n v="10"/>
    <n v="4"/>
    <n v="0.4"/>
    <n v="3"/>
    <n v="3"/>
    <s v=""/>
    <s v=""/>
    <s v=""/>
    <m/>
    <n v="5"/>
    <x v="1"/>
    <n v="54"/>
    <x v="165"/>
    <x v="16"/>
    <n v="33"/>
    <m/>
    <d v="1899-12-30T10:03:00"/>
    <d v="1899-12-30T03:00:00"/>
    <d v="1899-12-30T13:03:00"/>
    <d v="1899-12-30T02:21:00"/>
    <m/>
  </r>
  <r>
    <x v="7"/>
    <x v="1"/>
    <n v="20"/>
    <n v="5"/>
    <n v="0.25"/>
    <n v="5"/>
    <n v="4"/>
    <m/>
    <n v="4"/>
    <n v="2"/>
    <n v="13"/>
    <n v="13"/>
    <x v="7"/>
    <n v="63"/>
    <x v="166"/>
    <x v="16"/>
    <s v="54"/>
    <s v="42"/>
    <d v="1899-12-30T23:11:00"/>
    <d v="1899-12-30T07:30:00"/>
    <d v="1899-12-31T06:41:00"/>
    <d v="1899-12-30T02:34:00"/>
    <m/>
  </r>
  <r>
    <x v="7"/>
    <x v="1"/>
    <n v="20"/>
    <n v="0"/>
    <n v="0"/>
    <n v="5"/>
    <n v="5"/>
    <m/>
    <n v="5"/>
    <n v="5"/>
    <n v="11"/>
    <n v="11"/>
    <x v="5"/>
    <n v="61"/>
    <x v="167"/>
    <x v="16"/>
    <s v="55"/>
    <s v="55"/>
    <d v="1899-12-30T22:01:00"/>
    <d v="1899-12-30T10:00:00"/>
    <d v="1899-12-31T08:01:00"/>
    <d v="1899-12-30T03:54:00"/>
    <m/>
  </r>
  <r>
    <x v="4"/>
    <x v="1"/>
    <n v="20"/>
    <n v="10"/>
    <n v="0.5"/>
    <n v="2"/>
    <n v="3"/>
    <m/>
    <n v="2"/>
    <n v="3"/>
    <n v="13"/>
    <n v="13"/>
    <x v="7"/>
    <n v="72"/>
    <x v="160"/>
    <x v="16"/>
    <s v="23"/>
    <s v="23"/>
    <d v="1899-12-31T02:18:00"/>
    <d v="1899-12-30T05:00:00"/>
    <d v="1899-12-31T07:18:00"/>
    <d v="1899-12-30T01:37:00"/>
    <m/>
  </r>
  <r>
    <x v="2"/>
    <x v="4"/>
    <n v="10"/>
    <n v="6"/>
    <n v="0.6"/>
    <n v="3"/>
    <n v="1"/>
    <s v=""/>
    <s v=""/>
    <s v=""/>
    <m/>
    <n v="5"/>
    <x v="1"/>
    <n v="7"/>
    <x v="165"/>
    <x v="16"/>
    <n v="31"/>
    <m/>
    <s v="-"/>
    <s v="-"/>
    <s v="-"/>
    <s v="-"/>
    <m/>
  </r>
  <r>
    <x v="2"/>
    <x v="4"/>
    <n v="10"/>
    <n v="5"/>
    <n v="0.5"/>
    <n v="3"/>
    <n v="2"/>
    <s v=""/>
    <s v=""/>
    <s v=""/>
    <m/>
    <n v="5"/>
    <x v="1"/>
    <n v="25"/>
    <x v="164"/>
    <x v="16"/>
    <n v="32"/>
    <m/>
    <s v="-"/>
    <s v="-"/>
    <s v="-"/>
    <s v="-"/>
    <m/>
  </r>
  <r>
    <x v="2"/>
    <x v="4"/>
    <n v="10"/>
    <n v="2"/>
    <n v="0.2"/>
    <n v="4"/>
    <n v="4"/>
    <s v=""/>
    <s v=""/>
    <s v=""/>
    <m/>
    <n v="5"/>
    <x v="1"/>
    <n v="27"/>
    <x v="168"/>
    <x v="16"/>
    <n v="44"/>
    <m/>
    <s v="-"/>
    <s v="-"/>
    <s v="-"/>
    <s v="-"/>
    <m/>
  </r>
  <r>
    <x v="2"/>
    <x v="4"/>
    <n v="10"/>
    <n v="3"/>
    <n v="0.3"/>
    <n v="5"/>
    <n v="2"/>
    <s v=""/>
    <s v=""/>
    <s v=""/>
    <m/>
    <n v="5"/>
    <x v="1"/>
    <n v="29"/>
    <x v="163"/>
    <x v="16"/>
    <n v="52"/>
    <m/>
    <s v="-"/>
    <s v="-"/>
    <s v="-"/>
    <s v="-"/>
    <m/>
  </r>
  <r>
    <x v="0"/>
    <x v="4"/>
    <n v="10"/>
    <n v="4"/>
    <n v="0.4"/>
    <n v="4"/>
    <n v="2"/>
    <s v=""/>
    <s v=""/>
    <s v=""/>
    <n v="5"/>
    <n v="5"/>
    <x v="10"/>
    <n v="42"/>
    <x v="157"/>
    <x v="16"/>
    <n v="42"/>
    <m/>
    <d v="1899-12-30T15:19:00"/>
    <d v="1899-12-30T03:00:00"/>
    <d v="1899-12-30T18:19:00"/>
    <d v="1899-12-30T07:47:00"/>
    <m/>
  </r>
  <r>
    <x v="3"/>
    <x v="4"/>
    <n v="15"/>
    <n v="7"/>
    <n v="0.46666666666666667"/>
    <n v="2"/>
    <n v="2"/>
    <n v="4"/>
    <s v=""/>
    <s v=""/>
    <n v="7"/>
    <n v="7"/>
    <x v="2"/>
    <n v="77"/>
    <x v="161"/>
    <x v="16"/>
    <n v="224"/>
    <m/>
    <d v="1899-12-30T21:28:00"/>
    <d v="1899-12-30T04:00:00"/>
    <d v="1899-12-31T01:28:00"/>
    <d v="1899-12-30T07:41:00"/>
    <m/>
  </r>
  <r>
    <x v="4"/>
    <x v="4"/>
    <n v="20"/>
    <n v="4"/>
    <n v="0.2"/>
    <n v="5"/>
    <n v="5"/>
    <m/>
    <n v="2"/>
    <n v="4"/>
    <n v="12"/>
    <n v="12"/>
    <x v="6"/>
    <n v="152"/>
    <x v="169"/>
    <x v="16"/>
    <n v="55"/>
    <n v="24"/>
    <d v="1899-12-31T15:13:00"/>
    <d v="1899-12-30T12:00:00"/>
    <d v="1900-01-01T03:13:00"/>
    <d v="1899-12-30T05:12:00"/>
    <m/>
  </r>
  <r>
    <x v="7"/>
    <x v="4"/>
    <n v="20"/>
    <n v="6"/>
    <n v="0.3"/>
    <n v="3"/>
    <n v="3"/>
    <m/>
    <n v="4"/>
    <n v="4"/>
    <n v="11"/>
    <n v="11"/>
    <x v="5"/>
    <n v="159"/>
    <x v="166"/>
    <x v="16"/>
    <n v="33"/>
    <n v="44"/>
    <d v="1899-12-31T06:30:00"/>
    <d v="1899-12-30T10:30:00"/>
    <d v="1899-12-31T17:00:00"/>
    <d v="1899-12-30T04:48:00"/>
    <m/>
  </r>
  <r>
    <x v="1"/>
    <x v="4"/>
    <n v="15"/>
    <n v="7"/>
    <n v="0.46666666666666667"/>
    <n v="3"/>
    <n v="2"/>
    <n v="3"/>
    <s v=""/>
    <s v=""/>
    <n v="9"/>
    <n v="9"/>
    <x v="9"/>
    <n v="100"/>
    <x v="170"/>
    <x v="17"/>
    <n v="323"/>
    <m/>
    <d v="1899-12-30T18:01:00"/>
    <d v="1899-12-30T04:00:00"/>
    <d v="1899-12-30T22:01:00"/>
    <d v="1899-12-30T03:41:00"/>
    <m/>
  </r>
  <r>
    <x v="10"/>
    <x v="0"/>
    <n v="15"/>
    <n v="7"/>
    <n v="0.46666666666666667"/>
    <n v="3"/>
    <n v="3"/>
    <n v="2"/>
    <s v=""/>
    <s v=""/>
    <n v="12"/>
    <n v="12"/>
    <x v="6"/>
    <n v="85"/>
    <x v="171"/>
    <x v="18"/>
    <n v="332"/>
    <m/>
    <d v="1899-12-30T23:12:00"/>
    <d v="1899-12-30T04:00:00"/>
    <d v="1899-12-31T03:12:00"/>
    <d v="1899-12-30T05:54:00"/>
    <m/>
  </r>
  <r>
    <x v="0"/>
    <x v="3"/>
    <n v="10"/>
    <n v="6"/>
    <n v="0.6"/>
    <n v="4"/>
    <n v="0"/>
    <s v=""/>
    <s v=""/>
    <s v=""/>
    <n v="10"/>
    <n v="5"/>
    <x v="8"/>
    <n v="5"/>
    <x v="172"/>
    <x v="18"/>
    <n v="40"/>
    <m/>
    <d v="1899-12-30T17:53:00"/>
    <s v="-"/>
    <d v="1899-12-30T17:53:00"/>
    <d v="1899-12-30T04:13:00"/>
    <m/>
  </r>
  <r>
    <x v="0"/>
    <x v="3"/>
    <n v="10"/>
    <n v="2"/>
    <n v="0.2"/>
    <n v="4"/>
    <n v="4"/>
    <s v=""/>
    <s v=""/>
    <s v=""/>
    <n v="9"/>
    <n v="5"/>
    <x v="9"/>
    <n v="4"/>
    <x v="173"/>
    <x v="18"/>
    <n v="44"/>
    <m/>
    <d v="1899-12-30T21:40:00"/>
    <s v="-"/>
    <d v="1899-12-30T21:40:00"/>
    <d v="1899-12-30T08:00:00"/>
    <m/>
  </r>
  <r>
    <x v="1"/>
    <x v="3"/>
    <n v="10"/>
    <n v="0"/>
    <n v="0"/>
    <n v="5"/>
    <n v="5"/>
    <s v=""/>
    <s v=""/>
    <s v=""/>
    <n v="8"/>
    <n v="8"/>
    <x v="0"/>
    <n v="15"/>
    <x v="174"/>
    <x v="18"/>
    <n v="55"/>
    <m/>
    <d v="1899-12-30T19:54:00"/>
    <s v="-"/>
    <d v="1899-12-30T19:54:00"/>
    <d v="1899-12-30T04:08:00"/>
    <m/>
  </r>
  <r>
    <x v="3"/>
    <x v="3"/>
    <n v="10"/>
    <n v="3"/>
    <n v="0.3"/>
    <n v="3"/>
    <n v="4"/>
    <s v=""/>
    <s v=""/>
    <s v=""/>
    <n v="11"/>
    <n v="11"/>
    <x v="5"/>
    <n v="29"/>
    <x v="175"/>
    <x v="18"/>
    <n v="34"/>
    <m/>
    <d v="1899-12-30T20:09:00"/>
    <s v="-"/>
    <d v="1899-12-30T20:09:00"/>
    <d v="1899-12-30T06:09:00"/>
    <m/>
  </r>
  <r>
    <x v="3"/>
    <x v="3"/>
    <n v="10"/>
    <n v="1"/>
    <n v="0.1"/>
    <n v="5"/>
    <n v="4"/>
    <s v=""/>
    <s v=""/>
    <s v=""/>
    <n v="7"/>
    <n v="7"/>
    <x v="2"/>
    <n v="25"/>
    <x v="176"/>
    <x v="18"/>
    <n v="54"/>
    <m/>
    <d v="1899-12-31T01:53:00"/>
    <s v="-"/>
    <d v="1899-12-31T01:53:00"/>
    <d v="1899-12-30T11:53:00"/>
    <m/>
  </r>
  <r>
    <x v="6"/>
    <x v="3"/>
    <n v="10"/>
    <n v="2"/>
    <n v="0.2"/>
    <n v="4"/>
    <n v="4"/>
    <s v=""/>
    <s v=""/>
    <s v=""/>
    <n v="13"/>
    <n v="13"/>
    <x v="7"/>
    <n v="41"/>
    <x v="177"/>
    <x v="18"/>
    <n v="44"/>
    <m/>
    <d v="1899-12-30T16:50:00"/>
    <s v="-"/>
    <d v="1899-12-30T16:50:00"/>
    <d v="1899-12-30T01:04:00"/>
    <m/>
  </r>
  <r>
    <x v="6"/>
    <x v="3"/>
    <n v="10"/>
    <n v="1"/>
    <n v="0.1"/>
    <n v="5"/>
    <n v="4"/>
    <s v=""/>
    <s v=""/>
    <s v=""/>
    <n v="5"/>
    <n v="5"/>
    <x v="10"/>
    <n v="42"/>
    <x v="178"/>
    <x v="18"/>
    <n v="54"/>
    <m/>
    <d v="1899-12-30T21:40:00"/>
    <s v="-"/>
    <d v="1899-12-30T21:40:00"/>
    <d v="1899-12-30T05:54:00"/>
    <m/>
  </r>
  <r>
    <x v="10"/>
    <x v="3"/>
    <n v="10"/>
    <n v="3"/>
    <n v="0.3"/>
    <n v="4"/>
    <n v="3"/>
    <s v=""/>
    <s v=""/>
    <s v=""/>
    <n v="15"/>
    <n v="15"/>
    <x v="4"/>
    <n v="47"/>
    <x v="171"/>
    <x v="18"/>
    <n v="43"/>
    <m/>
    <d v="1899-12-30T20:33:00"/>
    <s v="-"/>
    <d v="1899-12-30T20:33:00"/>
    <s v="-"/>
    <m/>
  </r>
  <r>
    <x v="8"/>
    <x v="3"/>
    <n v="20"/>
    <n v="-1"/>
    <n v="-0.05"/>
    <n v="5"/>
    <n v="5"/>
    <n v="5"/>
    <n v="3"/>
    <n v="3"/>
    <n v="12"/>
    <n v="12"/>
    <x v="6"/>
    <n v="54"/>
    <x v="179"/>
    <x v="18"/>
    <n v="5"/>
    <n v="3"/>
    <d v="1899-12-30T21:13:00"/>
    <s v="-"/>
    <d v="1899-12-30T21:13:00"/>
    <d v="1899-12-30T00:44:00"/>
    <m/>
  </r>
  <r>
    <x v="8"/>
    <x v="3"/>
    <n v="20"/>
    <n v="2"/>
    <n v="0.1"/>
    <n v="4"/>
    <n v="4"/>
    <n v="4"/>
    <n v="3"/>
    <n v="3"/>
    <n v="11"/>
    <n v="11"/>
    <x v="5"/>
    <n v="51"/>
    <x v="180"/>
    <x v="18"/>
    <n v="4"/>
    <n v="3"/>
    <d v="1899-12-30T23:11:00"/>
    <s v="-"/>
    <d v="1899-12-30T23:11:00"/>
    <d v="1899-12-30T02:42:00"/>
    <m/>
  </r>
  <r>
    <x v="9"/>
    <x v="3"/>
    <n v="20"/>
    <n v="6"/>
    <n v="0.3"/>
    <n v="2"/>
    <n v="2"/>
    <n v="2"/>
    <n v="4"/>
    <n v="4"/>
    <n v="15"/>
    <n v="15"/>
    <x v="4"/>
    <n v="55"/>
    <x v="181"/>
    <x v="18"/>
    <n v="2"/>
    <n v="4"/>
    <d v="1899-12-31T04:50:00"/>
    <d v="1899-12-30T01:00:00"/>
    <d v="1899-12-31T05:50:00"/>
    <s v="-"/>
    <s v="Missad straffrunda"/>
  </r>
  <r>
    <x v="14"/>
    <x v="3"/>
    <n v="20"/>
    <n v="2"/>
    <n v="0.1"/>
    <n v="4"/>
    <n v="4"/>
    <n v="4"/>
    <n v="3"/>
    <n v="3"/>
    <n v="15"/>
    <n v="15"/>
    <x v="4"/>
    <n v="56"/>
    <x v="182"/>
    <x v="18"/>
    <n v="4"/>
    <n v="3"/>
    <d v="1899-12-31T13:32:00"/>
    <s v="-"/>
    <d v="1899-12-31T13:32:00"/>
    <s v="-"/>
    <m/>
  </r>
  <r>
    <x v="2"/>
    <x v="3"/>
    <n v="10"/>
    <n v="7"/>
    <n v="0.7"/>
    <n v="1"/>
    <n v="2"/>
    <s v=""/>
    <s v=""/>
    <s v=""/>
    <m/>
    <n v="5"/>
    <x v="1"/>
    <n v="71"/>
    <x v="183"/>
    <x v="18"/>
    <n v="12"/>
    <m/>
    <s v="-"/>
    <s v="-"/>
    <s v="-"/>
    <s v="-"/>
    <m/>
  </r>
  <r>
    <x v="2"/>
    <x v="3"/>
    <n v="10"/>
    <n v="2"/>
    <n v="0.2"/>
    <n v="4"/>
    <n v="4"/>
    <s v=""/>
    <s v=""/>
    <s v=""/>
    <m/>
    <n v="5"/>
    <x v="1"/>
    <n v="74"/>
    <x v="184"/>
    <x v="18"/>
    <n v="44"/>
    <m/>
    <s v="-"/>
    <s v="-"/>
    <s v="-"/>
    <s v="-"/>
    <m/>
  </r>
  <r>
    <x v="0"/>
    <x v="2"/>
    <n v="10"/>
    <n v="8"/>
    <n v="0.8"/>
    <n v="2"/>
    <n v="0"/>
    <s v=""/>
    <s v=""/>
    <s v=""/>
    <n v="11"/>
    <n v="5"/>
    <x v="5"/>
    <n v="21"/>
    <x v="172"/>
    <x v="18"/>
    <n v="20"/>
    <m/>
    <d v="1899-12-30T16:55:00"/>
    <d v="1899-12-30T01:00:00"/>
    <d v="1899-12-30T17:55:00"/>
    <d v="1899-12-30T03:43:00"/>
    <m/>
  </r>
  <r>
    <x v="3"/>
    <x v="2"/>
    <m/>
    <m/>
    <m/>
    <m/>
    <m/>
    <m/>
    <m/>
    <m/>
    <m/>
    <m/>
    <x v="1"/>
    <n v="31"/>
    <x v="176"/>
    <x v="18"/>
    <m/>
    <m/>
    <s v="-"/>
    <s v="-"/>
    <s v="-"/>
    <m/>
    <s v="DNS"/>
  </r>
  <r>
    <x v="3"/>
    <x v="2"/>
    <m/>
    <m/>
    <m/>
    <m/>
    <m/>
    <m/>
    <m/>
    <m/>
    <m/>
    <m/>
    <x v="1"/>
    <n v="39"/>
    <x v="175"/>
    <x v="18"/>
    <m/>
    <m/>
    <s v="-"/>
    <s v="-"/>
    <s v="-"/>
    <m/>
    <s v="DNS"/>
  </r>
  <r>
    <x v="10"/>
    <x v="2"/>
    <n v="15"/>
    <n v="13"/>
    <n v="0.8666666666666667"/>
    <n v="1"/>
    <n v="1"/>
    <n v="0"/>
    <s v=""/>
    <s v=""/>
    <n v="13"/>
    <n v="13"/>
    <x v="7"/>
    <n v="52"/>
    <x v="171"/>
    <x v="18"/>
    <n v="110"/>
    <m/>
    <d v="1899-12-30T22:00:00"/>
    <d v="1899-12-30T01:00:00"/>
    <d v="1899-12-30T23:00:00"/>
    <d v="1899-12-30T00:40:00"/>
    <m/>
  </r>
  <r>
    <x v="8"/>
    <x v="2"/>
    <n v="20"/>
    <n v="11"/>
    <n v="0.55000000000000004"/>
    <n v="1"/>
    <n v="1"/>
    <m/>
    <n v="2"/>
    <n v="5"/>
    <n v="12"/>
    <n v="12"/>
    <x v="6"/>
    <n v="65"/>
    <x v="180"/>
    <x v="18"/>
    <n v="11"/>
    <n v="25"/>
    <d v="1899-12-31T00:11:00"/>
    <d v="1899-12-30T04:30:00"/>
    <d v="1899-12-31T04:41:00"/>
    <d v="1899-12-30T02:20:00"/>
    <m/>
  </r>
  <r>
    <x v="8"/>
    <x v="2"/>
    <m/>
    <m/>
    <m/>
    <m/>
    <m/>
    <m/>
    <m/>
    <m/>
    <m/>
    <m/>
    <x v="1"/>
    <n v="66"/>
    <x v="179"/>
    <x v="18"/>
    <m/>
    <m/>
    <s v="-"/>
    <s v="-"/>
    <s v="-"/>
    <m/>
    <s v="DNS"/>
  </r>
  <r>
    <x v="11"/>
    <x v="2"/>
    <n v="20"/>
    <n v="7"/>
    <n v="0.35"/>
    <n v="4"/>
    <n v="5"/>
    <m/>
    <n v="2"/>
    <n v="2"/>
    <n v="15"/>
    <n v="15"/>
    <x v="4"/>
    <n v="68"/>
    <x v="182"/>
    <x v="18"/>
    <n v="45"/>
    <n v="22"/>
    <d v="1899-12-31T14:18:00"/>
    <d v="1899-12-30T06:30:00"/>
    <d v="1899-12-31T20:48:00"/>
    <s v="-"/>
    <m/>
  </r>
  <r>
    <x v="0"/>
    <x v="4"/>
    <n v="10"/>
    <n v="6"/>
    <n v="0.6"/>
    <n v="2"/>
    <n v="2"/>
    <s v=""/>
    <s v=""/>
    <s v=""/>
    <n v="9"/>
    <n v="5"/>
    <x v="9"/>
    <n v="47"/>
    <x v="172"/>
    <x v="18"/>
    <n v="2"/>
    <m/>
    <d v="1899-12-30T15:06:00"/>
    <d v="1899-12-30T01:00:00"/>
    <d v="1899-12-30T16:06:00"/>
    <d v="1899-12-30T05:34:00"/>
    <m/>
  </r>
  <r>
    <x v="3"/>
    <x v="4"/>
    <n v="15"/>
    <n v="10"/>
    <n v="0.66666666666666663"/>
    <n v="2"/>
    <n v="1"/>
    <n v="2"/>
    <s v=""/>
    <s v=""/>
    <n v="13"/>
    <n v="13"/>
    <x v="7"/>
    <n v="78"/>
    <x v="175"/>
    <x v="18"/>
    <n v="212"/>
    <m/>
    <d v="1899-12-30T17:41:00"/>
    <d v="1899-12-30T02:30:00"/>
    <d v="1899-12-30T20:11:00"/>
    <d v="1899-12-30T02:24:00"/>
    <m/>
  </r>
  <r>
    <x v="10"/>
    <x v="4"/>
    <n v="15"/>
    <n v="6"/>
    <n v="0.4"/>
    <n v="2"/>
    <n v="2"/>
    <n v="5"/>
    <s v=""/>
    <s v=""/>
    <n v="11"/>
    <n v="11"/>
    <x v="5"/>
    <n v="113"/>
    <x v="171"/>
    <x v="18"/>
    <n v="225"/>
    <m/>
    <d v="1899-12-31T02:31:00"/>
    <d v="1899-12-30T04:30:00"/>
    <d v="1899-12-31T07:01:00"/>
    <d v="1899-12-30T09:10:00"/>
    <m/>
  </r>
  <r>
    <x v="2"/>
    <x v="5"/>
    <n v="10"/>
    <n v="6"/>
    <n v="0.6"/>
    <n v="2"/>
    <n v="2"/>
    <s v=""/>
    <s v=""/>
    <s v=""/>
    <n v="0"/>
    <n v="5"/>
    <x v="1"/>
    <n v="10"/>
    <x v="173"/>
    <x v="18"/>
    <n v="22"/>
    <m/>
    <d v="1899-12-30T17:44:00"/>
    <d v="1899-12-30T02:00:00"/>
    <d v="1899-12-30T19:44:00"/>
    <d v="1899-12-30T05:06:00"/>
    <s v="2 missade straffrundor 2min"/>
  </r>
  <r>
    <x v="1"/>
    <x v="5"/>
    <n v="15"/>
    <n v="7"/>
    <n v="0.46666666666666667"/>
    <n v="4"/>
    <n v="2"/>
    <n v="2"/>
    <s v=""/>
    <s v=""/>
    <n v="11"/>
    <n v="11"/>
    <x v="5"/>
    <n v="31"/>
    <x v="174"/>
    <x v="18"/>
    <n v="42"/>
    <m/>
    <d v="1899-12-30T18:24:00"/>
    <s v="-"/>
    <d v="1899-12-30T18:24:00"/>
    <d v="1899-12-30T02:30:00"/>
    <m/>
  </r>
  <r>
    <x v="3"/>
    <x v="5"/>
    <n v="15"/>
    <n v="12"/>
    <n v="0.8"/>
    <n v="1"/>
    <n v="1"/>
    <n v="1"/>
    <s v=""/>
    <s v=""/>
    <n v="13"/>
    <n v="13"/>
    <x v="7"/>
    <n v="46"/>
    <x v="175"/>
    <x v="18"/>
    <n v="11"/>
    <m/>
    <d v="1899-12-30T18:39:00"/>
    <s v="-"/>
    <d v="1899-12-30T18:39:00"/>
    <d v="1899-12-30T05:54:00"/>
    <m/>
  </r>
  <r>
    <x v="3"/>
    <x v="5"/>
    <n v="15"/>
    <n v="4"/>
    <n v="0.26666666666666666"/>
    <n v="3"/>
    <n v="4"/>
    <n v="4"/>
    <s v=""/>
    <s v=""/>
    <n v="11"/>
    <n v="11"/>
    <x v="5"/>
    <n v="43"/>
    <x v="176"/>
    <x v="18"/>
    <n v="34"/>
    <m/>
    <d v="1899-12-31T01:36:00"/>
    <s v="-"/>
    <d v="1899-12-31T01:36:00"/>
    <d v="1899-12-30T12:51:00"/>
    <m/>
  </r>
  <r>
    <x v="10"/>
    <x v="5"/>
    <n v="15"/>
    <n v="8"/>
    <n v="0.53333333333333333"/>
    <n v="1"/>
    <n v="3"/>
    <n v="3"/>
    <s v=""/>
    <s v=""/>
    <n v="12"/>
    <n v="12"/>
    <x v="6"/>
    <n v="48"/>
    <x v="171"/>
    <x v="18"/>
    <n v="13"/>
    <m/>
    <d v="1899-12-30T19:57:00"/>
    <s v="-"/>
    <d v="1899-12-30T19:57:00"/>
    <d v="1899-12-30T03:52:00"/>
    <m/>
  </r>
  <r>
    <x v="6"/>
    <x v="5"/>
    <n v="15"/>
    <n v="5"/>
    <n v="0.33333333333333331"/>
    <n v="2"/>
    <n v="4"/>
    <n v="4"/>
    <s v=""/>
    <s v=""/>
    <n v="10"/>
    <n v="10"/>
    <x v="8"/>
    <n v="61"/>
    <x v="177"/>
    <x v="18"/>
    <n v="24"/>
    <m/>
    <d v="1899-12-30T16:39:00"/>
    <s v="-"/>
    <d v="1899-12-30T16:39:00"/>
    <d v="1899-12-30T02:51:00"/>
    <m/>
  </r>
  <r>
    <x v="9"/>
    <x v="5"/>
    <n v="20"/>
    <n v="10"/>
    <n v="0.5"/>
    <n v="3"/>
    <n v="3"/>
    <m/>
    <n v="2"/>
    <n v="2"/>
    <n v="12"/>
    <n v="12"/>
    <x v="6"/>
    <n v="80"/>
    <x v="181"/>
    <x v="18"/>
    <n v="3"/>
    <n v="2"/>
    <d v="1899-12-31T07:45:00"/>
    <s v="-"/>
    <d v="1899-12-31T07:45:00"/>
    <d v="1899-12-30T08:15:00"/>
    <m/>
  </r>
  <r>
    <x v="15"/>
    <x v="5"/>
    <n v="20"/>
    <n v="2"/>
    <n v="0.1"/>
    <n v="5"/>
    <n v="5"/>
    <m/>
    <n v="4"/>
    <n v="4"/>
    <n v="15"/>
    <n v="15"/>
    <x v="4"/>
    <n v="88"/>
    <x v="182"/>
    <x v="18"/>
    <n v="5"/>
    <n v="4"/>
    <d v="1899-12-31T22:44:00"/>
    <s v="-"/>
    <d v="1899-12-31T22:44:00"/>
    <s v="-"/>
    <m/>
  </r>
  <r>
    <x v="4"/>
    <x v="5"/>
    <n v="20"/>
    <n v="2"/>
    <n v="0.1"/>
    <n v="4"/>
    <n v="4"/>
    <m/>
    <n v="5"/>
    <n v="5"/>
    <n v="13"/>
    <n v="13"/>
    <x v="7"/>
    <n v="89"/>
    <x v="185"/>
    <x v="18"/>
    <n v="4"/>
    <n v="5"/>
    <d v="1899-12-31T02:40:00"/>
    <s v="-"/>
    <d v="1899-12-31T02:40:00"/>
    <d v="1899-12-30T04:10:00"/>
    <m/>
  </r>
  <r>
    <x v="3"/>
    <x v="0"/>
    <m/>
    <m/>
    <m/>
    <s v=""/>
    <s v=""/>
    <s v=""/>
    <s v=""/>
    <s v=""/>
    <m/>
    <m/>
    <x v="1"/>
    <n v="55"/>
    <x v="186"/>
    <x v="19"/>
    <m/>
    <m/>
    <s v="-"/>
    <s v="-"/>
    <s v="-"/>
    <m/>
    <s v="DNS"/>
  </r>
  <r>
    <x v="7"/>
    <x v="0"/>
    <n v="20"/>
    <n v="9"/>
    <n v="0.45"/>
    <n v="2"/>
    <n v="3"/>
    <m/>
    <n v="3"/>
    <n v="3"/>
    <n v="12"/>
    <n v="12"/>
    <x v="6"/>
    <n v="99"/>
    <x v="187"/>
    <x v="19"/>
    <n v="23"/>
    <n v="33"/>
    <d v="1899-12-31T04:31:00"/>
    <d v="1899-12-30T08:15:00"/>
    <d v="1899-12-31T12:46:00"/>
    <d v="1899-12-30T02:48:00"/>
    <m/>
  </r>
  <r>
    <x v="7"/>
    <x v="3"/>
    <n v="10"/>
    <n v="4"/>
    <n v="0.4"/>
    <n v="2"/>
    <n v="2"/>
    <m/>
    <n v="1"/>
    <n v="1"/>
    <n v="12"/>
    <n v="12"/>
    <x v="6"/>
    <n v="58"/>
    <x v="187"/>
    <x v="19"/>
    <n v="2"/>
    <n v="1"/>
    <d v="1899-12-31T01:30:00"/>
    <d v="1899-12-30T01:00:00"/>
    <d v="1899-12-31T02:30:00"/>
    <d v="1899-12-30T02:08:00"/>
    <s v="Missad straffrunda"/>
  </r>
  <r>
    <x v="7"/>
    <x v="1"/>
    <n v="20"/>
    <n v="4"/>
    <n v="0.2"/>
    <n v="5"/>
    <n v="4"/>
    <m/>
    <n v="4"/>
    <n v="3"/>
    <n v="10"/>
    <n v="10"/>
    <x v="8"/>
    <n v="60"/>
    <x v="187"/>
    <x v="19"/>
    <s v="54"/>
    <s v="43"/>
    <d v="1899-12-31T00:21:00"/>
    <d v="1899-12-30T08:00:00"/>
    <d v="1899-12-31T08:21:00"/>
    <d v="1899-12-30T04:14:00"/>
    <m/>
  </r>
  <r>
    <x v="5"/>
    <x v="4"/>
    <n v="10"/>
    <n v="3"/>
    <n v="0.3"/>
    <n v="5"/>
    <n v="2"/>
    <s v=""/>
    <s v=""/>
    <s v=""/>
    <n v="11"/>
    <n v="5"/>
    <x v="5"/>
    <n v="39"/>
    <x v="188"/>
    <x v="19"/>
    <n v="52"/>
    <m/>
    <d v="1899-12-30T13:19:00"/>
    <d v="1899-12-30T02:30:00"/>
    <d v="1899-12-30T15:49:00"/>
    <d v="1899-12-30T04:43:00"/>
    <s v="-60 sek - fel gevär framlagd"/>
  </r>
  <r>
    <x v="3"/>
    <x v="4"/>
    <n v="15"/>
    <n v="4"/>
    <n v="0.26666666666666666"/>
    <n v="4"/>
    <n v="4"/>
    <n v="3"/>
    <s v=""/>
    <s v=""/>
    <n v="9"/>
    <n v="9"/>
    <x v="9"/>
    <n v="72"/>
    <x v="186"/>
    <x v="19"/>
    <n v="443"/>
    <m/>
    <d v="1899-12-30T19:15:00"/>
    <d v="1899-12-30T05:30:00"/>
    <d v="1899-12-31T00:45:00"/>
    <d v="1899-12-30T06:58:00"/>
    <m/>
  </r>
  <r>
    <x v="3"/>
    <x v="2"/>
    <n v="15"/>
    <n v="3"/>
    <n v="0.2"/>
    <n v="4"/>
    <n v="3"/>
    <n v="5"/>
    <s v=""/>
    <s v=""/>
    <n v="10"/>
    <n v="10"/>
    <x v="8"/>
    <n v="34"/>
    <x v="186"/>
    <x v="19"/>
    <n v="435"/>
    <m/>
    <d v="1899-12-30T16:38:00"/>
    <d v="1899-12-30T06:00:00"/>
    <d v="1899-12-30T22:38:00"/>
    <d v="1899-12-30T06:31:00"/>
    <m/>
  </r>
  <r>
    <x v="2"/>
    <x v="0"/>
    <n v="10"/>
    <n v="9"/>
    <n v="0.9"/>
    <n v="1"/>
    <n v="0"/>
    <s v=""/>
    <s v=""/>
    <s v=""/>
    <n v="0"/>
    <n v="5"/>
    <x v="1"/>
    <n v="43"/>
    <x v="189"/>
    <x v="20"/>
    <n v="10"/>
    <m/>
    <d v="1899-12-30T05:19:00"/>
    <s v="-"/>
    <d v="1899-12-30T05:19:00"/>
    <s v="-"/>
    <m/>
  </r>
  <r>
    <x v="3"/>
    <x v="0"/>
    <n v="15"/>
    <n v="9"/>
    <n v="0.6"/>
    <n v="2"/>
    <n v="0"/>
    <n v="4"/>
    <s v=""/>
    <s v=""/>
    <n v="12"/>
    <n v="12"/>
    <x v="6"/>
    <n v="48"/>
    <x v="190"/>
    <x v="20"/>
    <n v="204"/>
    <m/>
    <d v="1899-12-30T13:49:00"/>
    <d v="1899-12-30T03:00:00"/>
    <d v="1899-12-30T16:49:00"/>
    <d v="1899-12-30T01:13:00"/>
    <m/>
  </r>
  <r>
    <x v="7"/>
    <x v="0"/>
    <n v="20"/>
    <n v="4"/>
    <n v="0.2"/>
    <n v="5"/>
    <n v="5"/>
    <m/>
    <n v="3"/>
    <n v="3"/>
    <n v="11"/>
    <n v="11"/>
    <x v="5"/>
    <n v="102"/>
    <x v="191"/>
    <x v="20"/>
    <n v="55"/>
    <n v="33"/>
    <d v="1899-12-31T01:34:00"/>
    <d v="1899-12-30T12:00:00"/>
    <d v="1899-12-31T13:34:00"/>
    <d v="1899-12-30T03:36:00"/>
    <m/>
  </r>
  <r>
    <x v="3"/>
    <x v="3"/>
    <n v="10"/>
    <n v="0"/>
    <n v="0"/>
    <n v="5"/>
    <n v="5"/>
    <s v=""/>
    <s v=""/>
    <s v=""/>
    <n v="12"/>
    <n v="12"/>
    <x v="6"/>
    <n v="21"/>
    <x v="190"/>
    <x v="20"/>
    <n v="55"/>
    <m/>
    <d v="1899-12-30T19:52:00"/>
    <s v="-"/>
    <d v="1899-12-30T19:52:00"/>
    <d v="1899-12-30T05:52:00"/>
    <m/>
  </r>
  <r>
    <x v="7"/>
    <x v="3"/>
    <n v="20"/>
    <n v="2"/>
    <n v="0.1"/>
    <n v="4"/>
    <n v="4"/>
    <m/>
    <n v="5"/>
    <n v="5"/>
    <n v="11"/>
    <n v="11"/>
    <x v="5"/>
    <n v="57"/>
    <x v="191"/>
    <x v="20"/>
    <n v="4"/>
    <n v="5"/>
    <d v="1899-12-31T03:51:00"/>
    <d v="1899-12-30T01:00:00"/>
    <d v="1899-12-31T04:51:00"/>
    <d v="1899-12-30T04:29:00"/>
    <s v="Missad straffrunda"/>
  </r>
  <r>
    <x v="3"/>
    <x v="4"/>
    <n v="15"/>
    <n v="7"/>
    <n v="0.46666666666666667"/>
    <n v="3"/>
    <n v="3"/>
    <n v="2"/>
    <s v=""/>
    <s v=""/>
    <n v="12"/>
    <n v="12"/>
    <x v="6"/>
    <n v="81"/>
    <x v="190"/>
    <x v="20"/>
    <n v="332"/>
    <m/>
    <d v="1899-12-30T17:07:00"/>
    <d v="1899-12-30T04:00:00"/>
    <d v="1899-12-30T21:07:00"/>
    <d v="1899-12-30T03:20:00"/>
    <m/>
  </r>
  <r>
    <x v="0"/>
    <x v="1"/>
    <n v="10"/>
    <n v="1"/>
    <n v="0.1"/>
    <n v="5"/>
    <n v="4"/>
    <m/>
    <s v=""/>
    <s v=""/>
    <n v="12"/>
    <n v="5"/>
    <x v="6"/>
    <n v="10"/>
    <x v="192"/>
    <x v="21"/>
    <n v="54"/>
    <m/>
    <d v="1899-12-30T19:14:00"/>
    <d v="1899-12-30T04:30:00"/>
    <d v="1899-12-30T23:44:00"/>
    <d v="1899-12-30T05:18:00"/>
    <m/>
  </r>
  <r>
    <x v="5"/>
    <x v="1"/>
    <n v="10"/>
    <n v="3"/>
    <n v="0.3"/>
    <n v="3"/>
    <n v="4"/>
    <m/>
    <s v=""/>
    <s v=""/>
    <n v="12"/>
    <n v="5"/>
    <x v="6"/>
    <n v="17"/>
    <x v="193"/>
    <x v="21"/>
    <n v="34"/>
    <m/>
    <d v="1899-12-30T21:57:00"/>
    <d v="1899-12-30T03:30:00"/>
    <d v="1899-12-31T01:27:00"/>
    <d v="1899-12-30T12:19:00"/>
    <m/>
  </r>
  <r>
    <x v="2"/>
    <x v="1"/>
    <m/>
    <m/>
    <m/>
    <m/>
    <m/>
    <m/>
    <m/>
    <m/>
    <m/>
    <n v="5"/>
    <x v="1"/>
    <n v="51"/>
    <x v="194"/>
    <x v="21"/>
    <m/>
    <m/>
    <s v="-"/>
    <s v="-"/>
    <s v="-"/>
    <m/>
    <s v="DNS"/>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r>
    <x v="16"/>
    <x v="6"/>
    <m/>
    <n v="0"/>
    <s v=""/>
    <s v=""/>
    <s v=""/>
    <s v=""/>
    <s v=""/>
    <s v=""/>
    <n v="0"/>
    <n v="0"/>
    <x v="1"/>
    <m/>
    <x v="195"/>
    <x v="22"/>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19FE133-CE47-4499-AA52-0FCDDAE2C19D}" name="PivotTable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E227" firstHeaderRow="0" firstDataRow="1" firstDataCol="1"/>
  <pivotFields count="23">
    <pivotField axis="axisRow" showAll="0">
      <items count="28">
        <item x="9"/>
        <item x="11"/>
        <item x="14"/>
        <item m="1" x="22"/>
        <item m="1" x="20"/>
        <item m="1" x="24"/>
        <item x="5"/>
        <item x="3"/>
        <item x="10"/>
        <item m="1" x="17"/>
        <item x="8"/>
        <item m="1" x="21"/>
        <item m="1" x="19"/>
        <item m="1" x="26"/>
        <item m="1" x="25"/>
        <item x="0"/>
        <item x="1"/>
        <item x="6"/>
        <item m="1" x="18"/>
        <item m="1" x="23"/>
        <item x="16"/>
        <item x="2"/>
        <item x="7"/>
        <item x="4"/>
        <item x="13"/>
        <item x="12"/>
        <item x="15"/>
        <item t="default"/>
      </items>
    </pivotField>
    <pivotField showAll="0"/>
    <pivotField dataField="1" showAll="0"/>
    <pivotField dataField="1" showAll="0"/>
    <pivotField showAll="0"/>
    <pivotField showAll="0"/>
    <pivotField showAll="0"/>
    <pivotField showAll="0"/>
    <pivotField showAll="0"/>
    <pivotField showAll="0"/>
    <pivotField showAll="0"/>
    <pivotField dataField="1" showAll="0"/>
    <pivotField showAll="0"/>
    <pivotField showAll="0"/>
    <pivotField axis="axisRow" showAll="0" sortType="descending">
      <items count="197">
        <item x="23"/>
        <item x="155"/>
        <item x="38"/>
        <item x="102"/>
        <item x="181"/>
        <item x="139"/>
        <item x="43"/>
        <item x="87"/>
        <item x="156"/>
        <item x="143"/>
        <item x="151"/>
        <item x="145"/>
        <item x="48"/>
        <item x="33"/>
        <item x="54"/>
        <item x="167"/>
        <item x="64"/>
        <item x="71"/>
        <item x="2"/>
        <item x="174"/>
        <item x="154"/>
        <item x="26"/>
        <item x="163"/>
        <item x="5"/>
        <item x="157"/>
        <item x="93"/>
        <item x="96"/>
        <item x="40"/>
        <item x="133"/>
        <item x="119"/>
        <item x="134"/>
        <item x="16"/>
        <item x="22"/>
        <item x="56"/>
        <item x="124"/>
        <item x="166"/>
        <item x="162"/>
        <item x="108"/>
        <item x="94"/>
        <item x="82"/>
        <item x="28"/>
        <item x="24"/>
        <item x="136"/>
        <item x="86"/>
        <item x="137"/>
        <item x="114"/>
        <item x="6"/>
        <item x="178"/>
        <item x="171"/>
        <item x="115"/>
        <item x="29"/>
        <item x="186"/>
        <item x="74"/>
        <item x="189"/>
        <item x="36"/>
        <item x="172"/>
        <item x="190"/>
        <item x="132"/>
        <item x="80"/>
        <item x="12"/>
        <item x="11"/>
        <item x="85"/>
        <item x="180"/>
        <item x="31"/>
        <item x="13"/>
        <item x="100"/>
        <item x="127"/>
        <item x="34"/>
        <item x="126"/>
        <item x="165"/>
        <item x="168"/>
        <item x="58"/>
        <item x="88"/>
        <item x="83"/>
        <item x="10"/>
        <item x="147"/>
        <item x="66"/>
        <item x="138"/>
        <item x="49"/>
        <item x="68"/>
        <item x="53"/>
        <item x="89"/>
        <item x="15"/>
        <item x="191"/>
        <item x="21"/>
        <item x="45"/>
        <item x="84"/>
        <item x="150"/>
        <item x="9"/>
        <item x="27"/>
        <item x="120"/>
        <item x="47"/>
        <item x="130"/>
        <item x="121"/>
        <item x="98"/>
        <item x="32"/>
        <item x="182"/>
        <item x="99"/>
        <item x="3"/>
        <item x="105"/>
        <item x="123"/>
        <item x="194"/>
        <item x="129"/>
        <item x="142"/>
        <item x="14"/>
        <item x="8"/>
        <item x="193"/>
        <item x="77"/>
        <item x="19"/>
        <item x="187"/>
        <item x="104"/>
        <item x="169"/>
        <item x="111"/>
        <item x="42"/>
        <item x="44"/>
        <item x="146"/>
        <item x="125"/>
        <item x="161"/>
        <item x="113"/>
        <item x="110"/>
        <item x="17"/>
        <item x="76"/>
        <item x="131"/>
        <item x="70"/>
        <item x="57"/>
        <item x="79"/>
        <item x="52"/>
        <item x="97"/>
        <item x="59"/>
        <item x="72"/>
        <item x="118"/>
        <item x="55"/>
        <item x="128"/>
        <item x="140"/>
        <item x="41"/>
        <item x="164"/>
        <item x="92"/>
        <item x="152"/>
        <item x="90"/>
        <item x="20"/>
        <item x="112"/>
        <item x="1"/>
        <item x="144"/>
        <item x="4"/>
        <item x="103"/>
        <item x="46"/>
        <item x="176"/>
        <item x="7"/>
        <item x="148"/>
        <item x="67"/>
        <item x="106"/>
        <item x="73"/>
        <item x="116"/>
        <item x="107"/>
        <item x="51"/>
        <item x="183"/>
        <item x="170"/>
        <item x="184"/>
        <item x="69"/>
        <item x="63"/>
        <item x="135"/>
        <item x="60"/>
        <item x="35"/>
        <item x="117"/>
        <item x="122"/>
        <item x="160"/>
        <item x="50"/>
        <item x="185"/>
        <item x="95"/>
        <item x="188"/>
        <item x="109"/>
        <item x="81"/>
        <item x="39"/>
        <item x="177"/>
        <item x="78"/>
        <item x="18"/>
        <item x="30"/>
        <item x="141"/>
        <item x="175"/>
        <item x="173"/>
        <item x="37"/>
        <item x="192"/>
        <item x="159"/>
        <item x="0"/>
        <item x="62"/>
        <item x="61"/>
        <item x="75"/>
        <item x="149"/>
        <item x="91"/>
        <item x="65"/>
        <item x="179"/>
        <item x="158"/>
        <item x="25"/>
        <item x="153"/>
        <item x="101"/>
        <item x="195"/>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s>
  <rowFields count="2">
    <field x="0"/>
    <field x="14"/>
  </rowFields>
  <rowItems count="225">
    <i>
      <x/>
    </i>
    <i r="1">
      <x v="4"/>
    </i>
    <i r="1">
      <x v="65"/>
    </i>
    <i r="1">
      <x v="176"/>
    </i>
    <i r="1">
      <x v="37"/>
    </i>
    <i>
      <x v="1"/>
    </i>
    <i r="1">
      <x v="87"/>
    </i>
    <i r="1">
      <x v="194"/>
    </i>
    <i r="1">
      <x v="96"/>
    </i>
    <i r="1">
      <x v="3"/>
    </i>
    <i r="1">
      <x v="123"/>
    </i>
    <i>
      <x v="2"/>
    </i>
    <i r="1">
      <x v="96"/>
    </i>
    <i>
      <x v="6"/>
    </i>
    <i r="1">
      <x v="13"/>
    </i>
    <i r="1">
      <x v="88"/>
    </i>
    <i r="1">
      <x v="186"/>
    </i>
    <i r="1">
      <x v="52"/>
    </i>
    <i r="1">
      <x v="170"/>
    </i>
    <i r="1">
      <x v="169"/>
    </i>
    <i r="1">
      <x v="138"/>
    </i>
    <i r="1">
      <x v="81"/>
    </i>
    <i r="1">
      <x v="177"/>
    </i>
    <i r="1">
      <x v="103"/>
    </i>
    <i r="1">
      <x v="188"/>
    </i>
    <i r="1">
      <x v="106"/>
    </i>
    <i r="1">
      <x v="136"/>
    </i>
    <i>
      <x v="7"/>
    </i>
    <i r="1">
      <x v="64"/>
    </i>
    <i r="1">
      <x v="172"/>
    </i>
    <i r="1">
      <x v="178"/>
    </i>
    <i r="1">
      <x v="56"/>
    </i>
    <i r="1">
      <x v="121"/>
    </i>
    <i r="1">
      <x v="27"/>
    </i>
    <i r="1">
      <x v="104"/>
    </i>
    <i r="1">
      <x v="116"/>
    </i>
    <i r="1">
      <x v="107"/>
    </i>
    <i r="1">
      <x v="51"/>
    </i>
    <i r="1">
      <x v="117"/>
    </i>
    <i r="1">
      <x v="146"/>
    </i>
    <i r="1">
      <x v="119"/>
    </i>
    <i r="1">
      <x v="174"/>
    </i>
    <i r="1">
      <x v="36"/>
    </i>
    <i r="1">
      <x v="115"/>
    </i>
    <i r="1">
      <x v="125"/>
    </i>
    <i r="1">
      <x v="23"/>
    </i>
    <i r="1">
      <x v="161"/>
    </i>
    <i>
      <x v="8"/>
    </i>
    <i r="1">
      <x v="48"/>
    </i>
    <i r="1">
      <x v="102"/>
    </i>
    <i r="1">
      <x v="91"/>
    </i>
    <i r="1">
      <x v="79"/>
    </i>
    <i r="1">
      <x v="118"/>
    </i>
    <i r="1">
      <x v="45"/>
    </i>
    <i r="1">
      <x v="49"/>
    </i>
    <i r="1">
      <x v="168"/>
    </i>
    <i r="1">
      <x v="39"/>
    </i>
    <i r="1">
      <x v="12"/>
    </i>
    <i r="1">
      <x v="57"/>
    </i>
    <i>
      <x v="10"/>
    </i>
    <i r="1">
      <x v="73"/>
    </i>
    <i r="1">
      <x v="78"/>
    </i>
    <i r="1">
      <x v="86"/>
    </i>
    <i r="1">
      <x v="153"/>
    </i>
    <i r="1">
      <x v="62"/>
    </i>
    <i r="1">
      <x v="63"/>
    </i>
    <i r="1">
      <x v="190"/>
    </i>
    <i r="1">
      <x v="192"/>
    </i>
    <i r="1">
      <x v="154"/>
    </i>
    <i r="1">
      <x v="94"/>
    </i>
    <i>
      <x v="15"/>
    </i>
    <i r="1">
      <x v="105"/>
    </i>
    <i r="1">
      <x v="95"/>
    </i>
    <i r="1">
      <x v="17"/>
    </i>
    <i r="1">
      <x v="55"/>
    </i>
    <i r="1">
      <x v="164"/>
    </i>
    <i r="1">
      <x v="24"/>
    </i>
    <i r="1">
      <x v="93"/>
    </i>
    <i r="1">
      <x v="151"/>
    </i>
    <i r="1">
      <x v="77"/>
    </i>
    <i r="1">
      <x v="183"/>
    </i>
    <i r="1">
      <x v="129"/>
    </i>
    <i r="1">
      <x v="133"/>
    </i>
    <i r="1">
      <x v="5"/>
    </i>
    <i r="1">
      <x v="181"/>
    </i>
    <i r="1">
      <x v="38"/>
    </i>
    <i r="1">
      <x v="193"/>
    </i>
    <i r="1">
      <x v="58"/>
    </i>
    <i r="1">
      <x v="179"/>
    </i>
    <i r="1">
      <x v="25"/>
    </i>
    <i r="1">
      <x v="1"/>
    </i>
    <i r="1">
      <x v="140"/>
    </i>
    <i r="1">
      <x v="20"/>
    </i>
    <i r="1">
      <x v="92"/>
    </i>
    <i r="1">
      <x v="141"/>
    </i>
    <i r="1">
      <x v="191"/>
    </i>
    <i>
      <x v="16"/>
    </i>
    <i r="1">
      <x v="60"/>
    </i>
    <i r="1">
      <x v="59"/>
    </i>
    <i r="1">
      <x v="162"/>
    </i>
    <i r="1">
      <x v="67"/>
    </i>
    <i r="1">
      <x v="34"/>
    </i>
    <i r="1">
      <x v="182"/>
    </i>
    <i r="1">
      <x v="74"/>
    </i>
    <i r="1">
      <x v="54"/>
    </i>
    <i r="1">
      <x v="19"/>
    </i>
    <i r="1">
      <x v="180"/>
    </i>
    <i r="1">
      <x v="158"/>
    </i>
    <i r="1">
      <x v="100"/>
    </i>
    <i r="1">
      <x v="42"/>
    </i>
    <i r="1">
      <x v="156"/>
    </i>
    <i r="1">
      <x v="44"/>
    </i>
    <i r="1">
      <x v="150"/>
    </i>
    <i r="1">
      <x v="8"/>
    </i>
    <i r="1">
      <x v="18"/>
    </i>
    <i r="1">
      <x v="41"/>
    </i>
    <i r="1">
      <x v="28"/>
    </i>
    <i r="1">
      <x v="30"/>
    </i>
    <i r="1">
      <x v="9"/>
    </i>
    <i r="1">
      <x v="122"/>
    </i>
    <i r="1">
      <x v="98"/>
    </i>
    <i r="1">
      <x v="142"/>
    </i>
    <i r="1">
      <x v="84"/>
    </i>
    <i>
      <x v="17"/>
    </i>
    <i r="1">
      <x v="132"/>
    </i>
    <i r="1">
      <x v="113"/>
    </i>
    <i r="1">
      <x v="114"/>
    </i>
    <i r="1">
      <x v="82"/>
    </i>
    <i r="1">
      <x v="6"/>
    </i>
    <i r="1">
      <x v="85"/>
    </i>
    <i r="1">
      <x v="66"/>
    </i>
    <i r="1">
      <x v="173"/>
    </i>
    <i r="1">
      <x v="171"/>
    </i>
    <i r="1">
      <x v="145"/>
    </i>
    <i r="1">
      <x v="112"/>
    </i>
    <i r="1">
      <x v="75"/>
    </i>
    <i r="1">
      <x v="76"/>
    </i>
    <i r="1">
      <x v="26"/>
    </i>
    <i r="1">
      <x v="128"/>
    </i>
    <i r="1">
      <x v="47"/>
    </i>
    <i r="1">
      <x v="148"/>
    </i>
    <i r="1">
      <x v="16"/>
    </i>
    <i r="1">
      <x v="187"/>
    </i>
    <i r="1">
      <x v="127"/>
    </i>
    <i r="1">
      <x v="149"/>
    </i>
    <i>
      <x v="20"/>
    </i>
    <i r="1">
      <x v="195"/>
    </i>
    <i>
      <x v="21"/>
    </i>
    <i r="1">
      <x v="134"/>
    </i>
    <i r="1">
      <x v="2"/>
    </i>
    <i r="1">
      <x v="68"/>
    </i>
    <i r="1">
      <x v="143"/>
    </i>
    <i r="1">
      <x v="135"/>
    </i>
    <i r="1">
      <x v="11"/>
    </i>
    <i r="1">
      <x v="22"/>
    </i>
    <i r="1">
      <x v="69"/>
    </i>
    <i r="1">
      <x v="92"/>
    </i>
    <i r="1">
      <x v="157"/>
    </i>
    <i r="1">
      <x v="16"/>
    </i>
    <i r="1">
      <x v="41"/>
    </i>
    <i r="1">
      <x v="89"/>
    </i>
    <i r="1">
      <x v="43"/>
    </i>
    <i r="1">
      <x v="117"/>
    </i>
    <i r="1">
      <x v="46"/>
    </i>
    <i r="1">
      <x v="29"/>
    </i>
    <i r="1">
      <x v="50"/>
    </i>
    <i r="1">
      <x v="161"/>
    </i>
    <i r="1">
      <x v="53"/>
    </i>
    <i r="1">
      <x v="90"/>
    </i>
    <i r="1">
      <x v="58"/>
    </i>
    <i r="1">
      <x v="101"/>
    </i>
    <i r="1">
      <x v="61"/>
    </i>
    <i r="1">
      <x v="7"/>
    </i>
    <i r="1">
      <x v="21"/>
    </i>
    <i r="1">
      <x v="137"/>
    </i>
    <i r="1">
      <x v="179"/>
    </i>
    <i r="1">
      <x v="155"/>
    </i>
    <i r="1">
      <x v="184"/>
    </i>
    <i r="1">
      <x v="159"/>
    </i>
    <i r="1">
      <x v="10"/>
    </i>
    <i r="1">
      <x v="40"/>
    </i>
    <i r="1">
      <x v="76"/>
    </i>
    <i r="1">
      <x v="185"/>
    </i>
    <i r="1">
      <x v="189"/>
    </i>
    <i r="1">
      <x v="72"/>
    </i>
    <i r="1">
      <x v="70"/>
    </i>
    <i>
      <x v="22"/>
    </i>
    <i r="1">
      <x v="120"/>
    </i>
    <i r="1">
      <x v="31"/>
    </i>
    <i r="1">
      <x v="109"/>
    </i>
    <i r="1">
      <x v="35"/>
    </i>
    <i r="1">
      <x v="83"/>
    </i>
    <i r="1">
      <x v="144"/>
    </i>
    <i r="1">
      <x/>
    </i>
    <i r="1">
      <x v="32"/>
    </i>
    <i r="1">
      <x v="160"/>
    </i>
    <i r="1">
      <x v="110"/>
    </i>
    <i r="1">
      <x v="14"/>
    </i>
    <i r="1">
      <x v="15"/>
    </i>
    <i r="1">
      <x v="131"/>
    </i>
    <i r="1">
      <x v="163"/>
    </i>
    <i r="1">
      <x v="139"/>
    </i>
    <i r="1">
      <x v="33"/>
    </i>
    <i r="1">
      <x v="124"/>
    </i>
    <i r="1">
      <x v="99"/>
    </i>
    <i r="1">
      <x v="71"/>
    </i>
    <i r="1">
      <x v="130"/>
    </i>
    <i>
      <x v="23"/>
    </i>
    <i r="1">
      <x v="166"/>
    </i>
    <i r="1">
      <x v="108"/>
    </i>
    <i r="1">
      <x v="175"/>
    </i>
    <i r="1">
      <x v="165"/>
    </i>
    <i r="1">
      <x v="147"/>
    </i>
    <i r="1">
      <x v="167"/>
    </i>
    <i r="1">
      <x v="111"/>
    </i>
    <i r="1">
      <x v="126"/>
    </i>
    <i r="1">
      <x v="80"/>
    </i>
    <i>
      <x v="24"/>
    </i>
    <i r="1">
      <x v="152"/>
    </i>
    <i r="1">
      <x v="97"/>
    </i>
    <i>
      <x v="25"/>
    </i>
    <i r="1">
      <x v="123"/>
    </i>
    <i>
      <x v="26"/>
    </i>
    <i r="1">
      <x v="96"/>
    </i>
    <i t="grand">
      <x/>
    </i>
  </rowItems>
  <colFields count="1">
    <field x="-2"/>
  </colFields>
  <colItems count="4">
    <i>
      <x/>
    </i>
    <i i="1">
      <x v="1"/>
    </i>
    <i i="2">
      <x v="2"/>
    </i>
    <i i="3">
      <x v="3"/>
    </i>
  </colItems>
  <dataFields count="4">
    <dataField name="Poäng Totalt" fld="11" baseField="0" baseItem="0"/>
    <dataField name="Tävlingar" fld="11" subtotal="count" baseField="0" baseItem="0"/>
    <dataField name="Antal Skott" fld="2" baseField="0" baseItem="0"/>
    <dataField name="Antal Träff" fld="3" baseField="0" baseItem="0"/>
  </dataFields>
  <formats count="14">
    <format dxfId="28">
      <pivotArea dataOnly="0" labelOnly="1" fieldPosition="0">
        <references count="2">
          <reference field="0" count="1" selected="0">
            <x v="6"/>
          </reference>
          <reference field="14" count="2">
            <x v="13"/>
            <x v="88"/>
          </reference>
        </references>
      </pivotArea>
    </format>
    <format dxfId="27">
      <pivotArea dataOnly="0" labelOnly="1" fieldPosition="0">
        <references count="2">
          <reference field="0" count="1" selected="0">
            <x v="7"/>
          </reference>
          <reference field="14" count="6">
            <x v="27"/>
            <x v="56"/>
            <x v="64"/>
            <x v="121"/>
            <x v="172"/>
            <x v="178"/>
          </reference>
        </references>
      </pivotArea>
    </format>
    <format dxfId="26">
      <pivotArea dataOnly="0" labelOnly="1" fieldPosition="0">
        <references count="2">
          <reference field="0" count="1" selected="0">
            <x v="7"/>
          </reference>
          <reference field="14" count="1">
            <x v="116"/>
          </reference>
        </references>
      </pivotArea>
    </format>
    <format dxfId="25">
      <pivotArea dataOnly="0" labelOnly="1" fieldPosition="0">
        <references count="2">
          <reference field="0" count="1" selected="0">
            <x v="8"/>
          </reference>
          <reference field="14" count="3">
            <x v="48"/>
            <x v="91"/>
            <x v="102"/>
          </reference>
        </references>
      </pivotArea>
    </format>
    <format dxfId="24">
      <pivotArea dataOnly="0" labelOnly="1" fieldPosition="0">
        <references count="2">
          <reference field="0" count="1" selected="0">
            <x v="10"/>
          </reference>
          <reference field="14" count="2">
            <x v="73"/>
            <x v="78"/>
          </reference>
        </references>
      </pivotArea>
    </format>
    <format dxfId="23">
      <pivotArea dataOnly="0" labelOnly="1" fieldPosition="0">
        <references count="2">
          <reference field="0" count="1" selected="0">
            <x v="15"/>
          </reference>
          <reference field="14" count="7">
            <x v="17"/>
            <x v="24"/>
            <x v="55"/>
            <x v="93"/>
            <x v="95"/>
            <x v="105"/>
            <x v="164"/>
          </reference>
        </references>
      </pivotArea>
    </format>
    <format dxfId="22">
      <pivotArea dataOnly="0" labelOnly="1" fieldPosition="0">
        <references count="2">
          <reference field="0" count="1" selected="0">
            <x v="16"/>
          </reference>
          <reference field="14" count="5">
            <x v="34"/>
            <x v="59"/>
            <x v="60"/>
            <x v="67"/>
            <x v="162"/>
          </reference>
        </references>
      </pivotArea>
    </format>
    <format dxfId="21">
      <pivotArea dataOnly="0" labelOnly="1" fieldPosition="0">
        <references count="2">
          <reference field="0" count="1" selected="0">
            <x v="16"/>
          </reference>
          <reference field="14" count="1">
            <x v="54"/>
          </reference>
        </references>
      </pivotArea>
    </format>
    <format dxfId="20">
      <pivotArea dataOnly="0" labelOnly="1" fieldPosition="0">
        <references count="2">
          <reference field="0" count="1" selected="0">
            <x v="16"/>
          </reference>
          <reference field="14" count="1">
            <x v="180"/>
          </reference>
        </references>
      </pivotArea>
    </format>
    <format dxfId="19">
      <pivotArea dataOnly="0" labelOnly="1" fieldPosition="0">
        <references count="2">
          <reference field="0" count="1" selected="0">
            <x v="17"/>
          </reference>
          <reference field="14" count="6">
            <x v="6"/>
            <x v="82"/>
            <x v="85"/>
            <x v="113"/>
            <x v="114"/>
            <x v="132"/>
          </reference>
        </references>
      </pivotArea>
    </format>
    <format dxfId="18">
      <pivotArea dataOnly="0" labelOnly="1" fieldPosition="0">
        <references count="2">
          <reference field="0" count="1" selected="0">
            <x v="17"/>
          </reference>
          <reference field="14" count="2">
            <x v="145"/>
            <x v="171"/>
          </reference>
        </references>
      </pivotArea>
    </format>
    <format dxfId="17">
      <pivotArea dataOnly="0" labelOnly="1" fieldPosition="0">
        <references count="2">
          <reference field="0" count="1" selected="0">
            <x v="21"/>
          </reference>
          <reference field="14" count="3">
            <x v="2"/>
            <x v="68"/>
            <x v="134"/>
          </reference>
        </references>
      </pivotArea>
    </format>
    <format dxfId="16">
      <pivotArea dataOnly="0" labelOnly="1" fieldPosition="0">
        <references count="2">
          <reference field="0" count="1" selected="0">
            <x v="22"/>
          </reference>
          <reference field="14" count="3">
            <x v="31"/>
            <x v="109"/>
            <x v="120"/>
          </reference>
        </references>
      </pivotArea>
    </format>
    <format dxfId="15">
      <pivotArea dataOnly="0" labelOnly="1" fieldPosition="0">
        <references count="2">
          <reference field="0" count="1" selected="0">
            <x v="23"/>
          </reference>
          <reference field="14" count="2">
            <x v="108"/>
            <x v="16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20BD6C6-FCE7-4A20-AE94-5060FC45C8BD}" name="PivotTable4" cacheId="1" applyNumberFormats="0" applyBorderFormats="0" applyFontFormats="0" applyPatternFormats="0" applyAlignmentFormats="0" applyWidthHeightFormats="1" dataCaption="Values" grandTotalCaption="Medajer" updatedVersion="8" minRefreshableVersion="3" useAutoFormatting="1" itemPrintTitles="1" createdVersion="8" indent="0" outline="1" outlineData="1" multipleFieldFilters="0" colHeaderCaption="Filter">
  <location ref="R6:S13" firstHeaderRow="1" firstDataRow="1" firstDataCol="1" rowPageCount="2" colPageCount="1"/>
  <pivotFields count="23">
    <pivotField axis="axisPage" multipleItemSelectionAllowed="1" showAll="0">
      <items count="28">
        <item x="9"/>
        <item x="11"/>
        <item x="14"/>
        <item m="1" x="22"/>
        <item m="1" x="20"/>
        <item m="1" x="24"/>
        <item x="5"/>
        <item x="3"/>
        <item x="10"/>
        <item m="1" x="17"/>
        <item x="8"/>
        <item m="1" x="21"/>
        <item m="1" x="19"/>
        <item m="1" x="26"/>
        <item m="1" x="25"/>
        <item x="0"/>
        <item x="1"/>
        <item x="6"/>
        <item m="1" x="18"/>
        <item m="1" x="23"/>
        <item h="1" x="16"/>
        <item h="1" x="2"/>
        <item x="7"/>
        <item x="4"/>
        <item x="13"/>
        <item x="12"/>
        <item x="15"/>
        <item t="default"/>
      </items>
    </pivotField>
    <pivotField axis="axisRow" showAll="0">
      <items count="8">
        <item x="5"/>
        <item x="4"/>
        <item x="2"/>
        <item x="0"/>
        <item x="3"/>
        <item x="1"/>
        <item x="6"/>
        <item t="default"/>
      </items>
    </pivotField>
    <pivotField showAll="0"/>
    <pivotField showAll="0"/>
    <pivotField showAll="0"/>
    <pivotField showAll="0"/>
    <pivotField showAll="0"/>
    <pivotField showAll="0"/>
    <pivotField showAll="0"/>
    <pivotField showAll="0"/>
    <pivotField showAll="0"/>
    <pivotField showAll="0"/>
    <pivotField showAll="0">
      <items count="20">
        <item n="Guld" x="4"/>
        <item n="Silver" x="7"/>
        <item n="Brons" x="6"/>
        <item h="1" x="5"/>
        <item h="1" x="8"/>
        <item h="1" x="9"/>
        <item h="1" x="0"/>
        <item h="1" x="2"/>
        <item h="1" x="12"/>
        <item h="1" x="10"/>
        <item h="1" x="3"/>
        <item h="1" x="14"/>
        <item h="1" x="11"/>
        <item h="1" x="1"/>
        <item h="1" x="13"/>
        <item h="1" x="16"/>
        <item h="1" x="15"/>
        <item h="1" x="17"/>
        <item h="1" x="18"/>
        <item t="default"/>
      </items>
    </pivotField>
    <pivotField showAll="0"/>
    <pivotField dataField="1" showAll="0"/>
    <pivotField axis="axisPage" multipleItemSelectionAllowed="1" showAll="0">
      <items count="26">
        <item x="0"/>
        <item x="2"/>
        <item x="3"/>
        <item x="5"/>
        <item x="8"/>
        <item x="9"/>
        <item x="10"/>
        <item x="11"/>
        <item x="12"/>
        <item m="1" x="23"/>
        <item x="13"/>
        <item x="15"/>
        <item x="16"/>
        <item x="18"/>
        <item x="19"/>
        <item x="20"/>
        <item x="22"/>
        <item x="7"/>
        <item m="1" x="24"/>
        <item h="1" x="1"/>
        <item x="21"/>
        <item x="17"/>
        <item h="1" x="6"/>
        <item h="1" x="14"/>
        <item h="1" x="4"/>
        <item t="default"/>
      </items>
    </pivotField>
    <pivotField showAll="0"/>
    <pivotField showAll="0"/>
    <pivotField showAll="0"/>
    <pivotField showAll="0"/>
    <pivotField showAll="0"/>
    <pivotField showAll="0"/>
    <pivotField showAll="0"/>
  </pivotFields>
  <rowFields count="1">
    <field x="1"/>
  </rowFields>
  <rowItems count="7">
    <i>
      <x/>
    </i>
    <i>
      <x v="1"/>
    </i>
    <i>
      <x v="2"/>
    </i>
    <i>
      <x v="3"/>
    </i>
    <i>
      <x v="4"/>
    </i>
    <i>
      <x v="5"/>
    </i>
    <i t="grand">
      <x/>
    </i>
  </rowItems>
  <colItems count="1">
    <i/>
  </colItems>
  <pageFields count="2">
    <pageField fld="0" hier="-1"/>
    <pageField fld="15" hier="-1"/>
  </pageFields>
  <dataFields count="1">
    <dataField name="Count of Namn" fld="1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540DBA6-7751-45CD-A345-3E549D0A6966}" name="PivotTable2" cacheId="1" applyNumberFormats="0" applyBorderFormats="0" applyFontFormats="0" applyPatternFormats="0" applyAlignmentFormats="0" applyWidthHeightFormats="1" dataCaption="Values" grandTotalCaption="Medajer" updatedVersion="8" minRefreshableVersion="3" useAutoFormatting="1" itemPrintTitles="1" createdVersion="8" indent="0" outline="1" outlineData="1" multipleFieldFilters="0" colHeaderCaption="Filter">
  <location ref="D6:H26" firstHeaderRow="1" firstDataRow="2" firstDataCol="1" rowPageCount="1" colPageCount="1"/>
  <pivotFields count="23">
    <pivotField axis="axisPage" showAll="0">
      <items count="28">
        <item x="9"/>
        <item x="11"/>
        <item x="14"/>
        <item m="1" x="22"/>
        <item m="1" x="20"/>
        <item m="1" x="24"/>
        <item x="5"/>
        <item x="3"/>
        <item x="10"/>
        <item m="1" x="17"/>
        <item x="8"/>
        <item m="1" x="21"/>
        <item m="1" x="19"/>
        <item m="1" x="26"/>
        <item m="1" x="25"/>
        <item x="0"/>
        <item x="1"/>
        <item x="6"/>
        <item m="1" x="18"/>
        <item m="1" x="23"/>
        <item x="16"/>
        <item x="2"/>
        <item x="7"/>
        <item x="4"/>
        <item x="13"/>
        <item x="12"/>
        <item x="15"/>
        <item t="default"/>
      </items>
    </pivotField>
    <pivotField showAll="0"/>
    <pivotField showAll="0"/>
    <pivotField showAll="0"/>
    <pivotField showAll="0"/>
    <pivotField showAll="0"/>
    <pivotField showAll="0"/>
    <pivotField showAll="0"/>
    <pivotField showAll="0"/>
    <pivotField showAll="0"/>
    <pivotField dataField="1" showAll="0"/>
    <pivotField showAll="0"/>
    <pivotField axis="axisCol" showAll="0">
      <items count="20">
        <item n="Guld" x="4"/>
        <item n="Silver" x="7"/>
        <item n="Brons" x="6"/>
        <item h="1" x="5"/>
        <item h="1" x="8"/>
        <item h="1" x="9"/>
        <item h="1" x="0"/>
        <item h="1" x="2"/>
        <item h="1" x="12"/>
        <item h="1" x="10"/>
        <item h="1" x="3"/>
        <item h="1" x="14"/>
        <item h="1" x="11"/>
        <item h="1" x="1"/>
        <item h="1" x="13"/>
        <item h="1" x="16"/>
        <item h="1" x="15"/>
        <item h="1" x="17"/>
        <item h="1" x="18"/>
        <item t="default"/>
      </items>
    </pivotField>
    <pivotField showAll="0"/>
    <pivotField showAll="0"/>
    <pivotField axis="axisRow" showAll="0" sortType="descending">
      <items count="26">
        <item x="0"/>
        <item x="2"/>
        <item x="3"/>
        <item x="5"/>
        <item x="8"/>
        <item x="9"/>
        <item x="10"/>
        <item x="11"/>
        <item x="12"/>
        <item m="1" x="23"/>
        <item x="13"/>
        <item x="15"/>
        <item x="16"/>
        <item x="18"/>
        <item x="19"/>
        <item x="20"/>
        <item x="22"/>
        <item x="7"/>
        <item m="1" x="24"/>
        <item x="1"/>
        <item x="21"/>
        <item x="17"/>
        <item x="6"/>
        <item x="14"/>
        <item x="4"/>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s>
  <rowFields count="1">
    <field x="15"/>
  </rowFields>
  <rowItems count="19">
    <i>
      <x v="1"/>
    </i>
    <i>
      <x v="3"/>
    </i>
    <i>
      <x v="10"/>
    </i>
    <i>
      <x v="13"/>
    </i>
    <i>
      <x v="6"/>
    </i>
    <i>
      <x v="12"/>
    </i>
    <i>
      <x v="8"/>
    </i>
    <i>
      <x v="15"/>
    </i>
    <i>
      <x v="7"/>
    </i>
    <i>
      <x v="4"/>
    </i>
    <i>
      <x v="14"/>
    </i>
    <i>
      <x v="20"/>
    </i>
    <i>
      <x v="24"/>
    </i>
    <i>
      <x/>
    </i>
    <i>
      <x v="19"/>
    </i>
    <i>
      <x v="11"/>
    </i>
    <i>
      <x v="5"/>
    </i>
    <i>
      <x v="2"/>
    </i>
    <i t="grand">
      <x/>
    </i>
  </rowItems>
  <colFields count="1">
    <field x="12"/>
  </colFields>
  <colItems count="4">
    <i>
      <x/>
    </i>
    <i>
      <x v="1"/>
    </i>
    <i>
      <x v="2"/>
    </i>
    <i t="grand">
      <x/>
    </i>
  </colItems>
  <pageFields count="1">
    <pageField fld="0" hier="-1"/>
  </pageFields>
  <dataFields count="1">
    <dataField name="Antal Medaljplaceringar" fld="10" subtotal="count" baseField="6" baseItem="6"/>
  </dataFields>
  <formats count="3">
    <format dxfId="31">
      <pivotArea dataOnly="0" labelOnly="1" fieldPosition="0">
        <references count="1">
          <reference field="12" count="1">
            <x v="2"/>
          </reference>
        </references>
      </pivotArea>
    </format>
    <format dxfId="30">
      <pivotArea dataOnly="0" labelOnly="1" fieldPosition="0">
        <references count="1">
          <reference field="12" count="1">
            <x v="1"/>
          </reference>
        </references>
      </pivotArea>
    </format>
    <format dxfId="29">
      <pivotArea dataOnly="0" labelOnly="1" fieldPosition="0">
        <references count="1">
          <reference field="12"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6EDC65C-7110-4302-923D-529B9ED07835}"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6:B30" firstHeaderRow="1" firstDataRow="1" firstDataCol="1" rowPageCount="1" colPageCount="1"/>
  <pivotFields count="23">
    <pivotField axis="axisPage" showAll="0">
      <items count="28">
        <item x="9"/>
        <item x="11"/>
        <item x="14"/>
        <item m="1" x="22"/>
        <item m="1" x="20"/>
        <item m="1" x="24"/>
        <item x="5"/>
        <item x="3"/>
        <item x="10"/>
        <item m="1" x="17"/>
        <item x="8"/>
        <item m="1" x="21"/>
        <item m="1" x="19"/>
        <item m="1" x="26"/>
        <item m="1" x="25"/>
        <item x="0"/>
        <item x="1"/>
        <item x="6"/>
        <item m="1" x="18"/>
        <item m="1" x="23"/>
        <item x="16"/>
        <item x="2"/>
        <item x="7"/>
        <item x="4"/>
        <item x="13"/>
        <item x="12"/>
        <item x="15"/>
        <item t="default"/>
      </items>
    </pivotField>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axis="axisRow" showAll="0" sortType="descending">
      <items count="26">
        <item x="0"/>
        <item x="2"/>
        <item x="3"/>
        <item x="5"/>
        <item x="8"/>
        <item x="9"/>
        <item x="10"/>
        <item x="11"/>
        <item x="12"/>
        <item m="1" x="23"/>
        <item x="13"/>
        <item x="15"/>
        <item x="16"/>
        <item x="18"/>
        <item x="19"/>
        <item x="20"/>
        <item x="22"/>
        <item x="7"/>
        <item m="1" x="24"/>
        <item x="1"/>
        <item x="21"/>
        <item x="17"/>
        <item x="6"/>
        <item x="14"/>
        <item x="4"/>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s>
  <rowFields count="1">
    <field x="15"/>
  </rowFields>
  <rowItems count="24">
    <i>
      <x v="3"/>
    </i>
    <i>
      <x v="1"/>
    </i>
    <i>
      <x v="6"/>
    </i>
    <i>
      <x v="10"/>
    </i>
    <i>
      <x v="13"/>
    </i>
    <i>
      <x v="12"/>
    </i>
    <i>
      <x v="11"/>
    </i>
    <i>
      <x v="8"/>
    </i>
    <i>
      <x v="4"/>
    </i>
    <i>
      <x v="15"/>
    </i>
    <i>
      <x v="14"/>
    </i>
    <i>
      <x v="7"/>
    </i>
    <i>
      <x v="2"/>
    </i>
    <i>
      <x/>
    </i>
    <i>
      <x v="24"/>
    </i>
    <i>
      <x v="23"/>
    </i>
    <i>
      <x v="20"/>
    </i>
    <i>
      <x v="19"/>
    </i>
    <i>
      <x v="5"/>
    </i>
    <i>
      <x v="17"/>
    </i>
    <i>
      <x v="21"/>
    </i>
    <i>
      <x v="22"/>
    </i>
    <i>
      <x v="16"/>
    </i>
    <i t="grand">
      <x/>
    </i>
  </rowItems>
  <colItems count="1">
    <i/>
  </colItems>
  <pageFields count="1">
    <pageField fld="0" hier="-1"/>
  </pageFields>
  <dataFields count="1">
    <dataField name="Sum of P2" fld="1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6AD07E4C-B076-4DDF-85EB-3AF0F4F20869}" name="PivotTable3"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6:L29" firstHeaderRow="0" firstDataRow="1" firstDataCol="1" rowPageCount="1" colPageCount="1"/>
  <pivotFields count="23">
    <pivotField axis="axisPage" multipleItemSelectionAllowed="1" showAll="0">
      <items count="28">
        <item x="9"/>
        <item x="11"/>
        <item x="14"/>
        <item h="1" m="1" x="22"/>
        <item h="1" m="1" x="20"/>
        <item h="1" m="1" x="24"/>
        <item x="5"/>
        <item x="3"/>
        <item x="10"/>
        <item h="1" m="1" x="17"/>
        <item x="8"/>
        <item h="1" m="1" x="21"/>
        <item h="1" m="1" x="19"/>
        <item h="1" m="1" x="26"/>
        <item h="1" m="1" x="25"/>
        <item x="0"/>
        <item x="1"/>
        <item x="6"/>
        <item h="1" m="1" x="18"/>
        <item h="1" m="1" x="23"/>
        <item h="1" x="16"/>
        <item h="1" x="2"/>
        <item x="7"/>
        <item x="4"/>
        <item x="13"/>
        <item x="12"/>
        <item x="15"/>
        <item t="default"/>
      </items>
    </pivotField>
    <pivotField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axis="axisRow" showAll="0">
      <items count="26">
        <item x="0"/>
        <item x="2"/>
        <item x="3"/>
        <item x="5"/>
        <item x="8"/>
        <item x="9"/>
        <item x="10"/>
        <item x="11"/>
        <item x="12"/>
        <item m="1" x="23"/>
        <item x="13"/>
        <item x="15"/>
        <item x="16"/>
        <item x="18"/>
        <item x="19"/>
        <item x="20"/>
        <item x="22"/>
        <item x="7"/>
        <item m="1" x="24"/>
        <item x="1"/>
        <item x="21"/>
        <item x="17"/>
        <item x="6"/>
        <item x="14"/>
        <item x="4"/>
        <item t="default"/>
      </items>
    </pivotField>
    <pivotField showAll="0"/>
    <pivotField showAll="0"/>
    <pivotField showAll="0"/>
    <pivotField showAll="0"/>
    <pivotField showAll="0"/>
    <pivotField showAll="0"/>
    <pivotField showAll="0"/>
  </pivotFields>
  <rowFields count="1">
    <field x="15"/>
  </rowFields>
  <rowItems count="23">
    <i>
      <x/>
    </i>
    <i>
      <x v="1"/>
    </i>
    <i>
      <x v="2"/>
    </i>
    <i>
      <x v="3"/>
    </i>
    <i>
      <x v="4"/>
    </i>
    <i>
      <x v="5"/>
    </i>
    <i>
      <x v="6"/>
    </i>
    <i>
      <x v="7"/>
    </i>
    <i>
      <x v="8"/>
    </i>
    <i>
      <x v="10"/>
    </i>
    <i>
      <x v="11"/>
    </i>
    <i>
      <x v="12"/>
    </i>
    <i>
      <x v="13"/>
    </i>
    <i>
      <x v="14"/>
    </i>
    <i>
      <x v="15"/>
    </i>
    <i>
      <x v="17"/>
    </i>
    <i>
      <x v="19"/>
    </i>
    <i>
      <x v="20"/>
    </i>
    <i>
      <x v="21"/>
    </i>
    <i>
      <x v="22"/>
    </i>
    <i>
      <x v="23"/>
    </i>
    <i>
      <x v="24"/>
    </i>
    <i t="grand">
      <x/>
    </i>
  </rowItems>
  <colFields count="1">
    <field x="-2"/>
  </colFields>
  <colItems count="2">
    <i>
      <x/>
    </i>
    <i i="1">
      <x v="1"/>
    </i>
  </colItems>
  <pageFields count="1">
    <pageField fld="0" hier="-1"/>
  </pageFields>
  <dataFields count="2">
    <dataField name="Antal Skott" fld="2" baseField="15" baseItem="0"/>
    <dataField name="Antal Träff"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05F0AD-DA65-4DEE-9D61-3F500431E300}" name="Table1" displayName="Table1" ref="A1:W432" totalsRowShown="0" headerRowDxfId="42">
  <autoFilter ref="A1:W432" xr:uid="{8605F0AD-DA65-4DEE-9D61-3F500431E300}"/>
  <sortState xmlns:xlrd2="http://schemas.microsoft.com/office/spreadsheetml/2017/richdata2" ref="A2:W432">
    <sortCondition ref="P1:P432"/>
  </sortState>
  <tableColumns count="23">
    <tableColumn id="1" xr3:uid="{0BDB33FC-0324-497F-AAD2-901EF96498A6}" name="Klass"/>
    <tableColumn id="2" xr3:uid="{DC0CA684-1A30-45D7-BD6B-8E798119A2FA}" name="Tävling"/>
    <tableColumn id="15" xr3:uid="{62D556FF-0DDB-4AB3-B1BE-E601EC553102}" name="Skott"/>
    <tableColumn id="23" xr3:uid="{7FF1D600-B031-43DB-A1D3-EB7E319699DC}" name="Träff" dataDxfId="41">
      <calculatedColumnFormula>Table1[[#This Row],[Skott]]-SUM(Table1[[#This Row],[T1]:[T5]])</calculatedColumnFormula>
    </tableColumn>
    <tableColumn id="21" xr3:uid="{25411E54-4F40-438E-9952-93F02B8AD7EC}" name="T%" dataDxfId="40">
      <calculatedColumnFormula>IFERROR(-(SUM(Table1[[#This Row],[T1]:[T5]])-Table1[[#This Row],[Skott]])/Table1[[#This Row],[Skott]],"")</calculatedColumnFormula>
    </tableColumn>
    <tableColumn id="16" xr3:uid="{DBEB4D40-0EED-472C-A889-7DA7FDD3F233}" name="T1" dataDxfId="39">
      <calculatedColumnFormula>IFERROR(LEFT(Table1[[#This Row],[L]],1)*1,"")</calculatedColumnFormula>
    </tableColumn>
    <tableColumn id="19" xr3:uid="{4BFDDB42-FDC0-4543-87FD-102756159D52}" name="T2" dataDxfId="38">
      <calculatedColumnFormula>IFERROR(RIGHT(LEFT(Table1[[#This Row],[L]],2),1)*1,"")</calculatedColumnFormula>
    </tableColumn>
    <tableColumn id="18" xr3:uid="{696778A5-F643-4412-A423-A829BFED0D82}" name="T3" dataDxfId="37">
      <calculatedColumnFormula>IFERROR(IF(Table1[[#This Row],[Skott]]=10,"",RIGHT(Table1[[#This Row],[L]],1))*1,"")</calculatedColumnFormula>
    </tableColumn>
    <tableColumn id="22" xr3:uid="{FF82A7BC-28F1-4F8D-9A8E-86E601A0177D}" name="T4" dataDxfId="36">
      <calculatedColumnFormula>IFERROR(LEFT(Table1[[#This Row],[S]],1)*1,"")</calculatedColumnFormula>
    </tableColumn>
    <tableColumn id="17" xr3:uid="{BFAF2AEA-D8E0-485A-BE37-6F8D7F7CEF70}" name="T5">
      <calculatedColumnFormula>IFERROR(RIGHT(LEFT(Table1[[#This Row],[S]],2),1)*1,"")</calculatedColumnFormula>
    </tableColumn>
    <tableColumn id="14" xr3:uid="{610869E8-7996-4759-A086-CD06BBAE8119}" name="Poäng" dataDxfId="35">
      <calculatedColumnFormula>IF(Table1[[#This Row],[Plac]]="",0,IFERROR(VLOOKUP(Table1[[#This Row],[Plac]],Referens!$B$16:$C$28,2,0),1))</calculatedColumnFormula>
    </tableColumn>
    <tableColumn id="20" xr3:uid="{3D5444F8-C3AB-4FD6-A38A-20F06DA45010}" name="P2" dataDxfId="34">
      <calculatedColumnFormula>Table1[[#This Row],[Poäng]]</calculatedColumnFormula>
    </tableColumn>
    <tableColumn id="3" xr3:uid="{3947A185-838C-4A81-BA76-B88C6A7BB575}" name="Plac"/>
    <tableColumn id="4" xr3:uid="{A8425D38-5BA2-4182-8939-17DEE5B7D4D7}" name="Nr"/>
    <tableColumn id="5" xr3:uid="{1340B66E-D928-4318-9BFF-6EB88644C651}" name="Namn"/>
    <tableColumn id="6" xr3:uid="{6A060E5A-6056-4C96-B40C-E6E0D6C4FE3B}" name="Klubb"/>
    <tableColumn id="7" xr3:uid="{8F4C02E5-8B2F-4D50-A1F0-A7A8D9911094}" name="L" dataDxfId="33"/>
    <tableColumn id="8" xr3:uid="{7603472A-433D-44A5-A018-7DFAD5DFF767}" name="S" dataDxfId="32"/>
    <tableColumn id="9" xr3:uid="{C3F0ADBC-FF78-4306-96F7-2E50DCBF2382}" name="Åktid"/>
    <tableColumn id="10" xr3:uid="{9EFF2BAA-406B-4FB6-A22C-8563079729A7}" name="Tillägg"/>
    <tableColumn id="11" xr3:uid="{8255DF3F-9B42-41D4-B07C-8E4FFA40CF26}" name="Totaltid"/>
    <tableColumn id="12" xr3:uid="{531608FF-1BF3-4AD5-ACC6-E9D5DCD25E5F}" name="Diff"/>
    <tableColumn id="13" xr3:uid="{0968CE1A-64D8-4DEF-BE00-F126E97FBB34}" name="Kommenta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3" dT="2026-05-11T12:23:38.16" personId="{47F38D53-F595-4AA0-8163-D567C6ACFC37}" id="{58BB59D5-F959-4842-9487-4867816A1B6A}">
    <text>22st egentligen om man räknar med Danmark, SK Bore, Östersund, &amp; Garphyttan</text>
  </threadedComment>
</ThreadedComments>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4.xml"/><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openxmlformats.org/officeDocument/2006/relationships/pivotTable" Target="../pivotTables/pivotTable5.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8DC22-226C-4234-8188-85DFE4EF0FC0}">
  <dimension ref="A2:F227"/>
  <sheetViews>
    <sheetView showGridLines="0" tabSelected="1" topLeftCell="A151" workbookViewId="0">
      <selection activeCell="F13" sqref="F13"/>
    </sheetView>
  </sheetViews>
  <sheetFormatPr defaultRowHeight="15" x14ac:dyDescent="0.25"/>
  <cols>
    <col min="1" max="1" width="29.140625" bestFit="1" customWidth="1"/>
    <col min="2" max="2" width="12" bestFit="1" customWidth="1"/>
    <col min="3" max="3" width="9" bestFit="1" customWidth="1"/>
    <col min="4" max="4" width="10.7109375" bestFit="1" customWidth="1"/>
    <col min="5" max="5" width="10.140625" bestFit="1" customWidth="1"/>
  </cols>
  <sheetData>
    <row r="2" spans="1:6" x14ac:dyDescent="0.25">
      <c r="A2" s="14" t="s">
        <v>176</v>
      </c>
      <c r="B2" s="41" t="s">
        <v>492</v>
      </c>
      <c r="C2" s="41" t="s">
        <v>182</v>
      </c>
      <c r="D2" s="41" t="s">
        <v>487</v>
      </c>
      <c r="E2" s="41" t="s">
        <v>488</v>
      </c>
      <c r="F2" s="35"/>
    </row>
    <row r="3" spans="1:6" x14ac:dyDescent="0.25">
      <c r="A3" s="15" t="s">
        <v>347</v>
      </c>
      <c r="B3" s="40">
        <v>70</v>
      </c>
      <c r="C3" s="40">
        <v>5</v>
      </c>
      <c r="D3" s="40">
        <v>100</v>
      </c>
      <c r="E3" s="40">
        <v>46</v>
      </c>
      <c r="F3" s="29">
        <f t="shared" ref="F3:F66" si="0">E3/D3</f>
        <v>0.46</v>
      </c>
    </row>
    <row r="4" spans="1:6" x14ac:dyDescent="0.25">
      <c r="A4" s="33" t="s">
        <v>348</v>
      </c>
      <c r="B4" s="40">
        <v>27</v>
      </c>
      <c r="C4" s="40">
        <v>2</v>
      </c>
      <c r="D4" s="40">
        <v>40</v>
      </c>
      <c r="E4" s="40">
        <v>16</v>
      </c>
      <c r="F4" s="29">
        <f t="shared" si="0"/>
        <v>0.4</v>
      </c>
    </row>
    <row r="5" spans="1:6" x14ac:dyDescent="0.25">
      <c r="A5" s="33" t="s">
        <v>445</v>
      </c>
      <c r="B5" s="40">
        <v>15</v>
      </c>
      <c r="C5" s="40">
        <v>1</v>
      </c>
      <c r="D5" s="40">
        <v>20</v>
      </c>
      <c r="E5" s="40">
        <v>14</v>
      </c>
      <c r="F5" s="29">
        <f t="shared" si="0"/>
        <v>0.7</v>
      </c>
    </row>
    <row r="6" spans="1:6" x14ac:dyDescent="0.25">
      <c r="A6" s="33" t="s">
        <v>463</v>
      </c>
      <c r="B6" s="40">
        <v>15</v>
      </c>
      <c r="C6" s="40">
        <v>1</v>
      </c>
      <c r="D6" s="40">
        <v>20</v>
      </c>
      <c r="E6" s="40">
        <v>12</v>
      </c>
      <c r="F6" s="29">
        <f t="shared" si="0"/>
        <v>0.6</v>
      </c>
    </row>
    <row r="7" spans="1:6" x14ac:dyDescent="0.25">
      <c r="A7" s="33" t="s">
        <v>465</v>
      </c>
      <c r="B7" s="40">
        <v>13</v>
      </c>
      <c r="C7" s="40">
        <v>1</v>
      </c>
      <c r="D7" s="40">
        <v>20</v>
      </c>
      <c r="E7" s="40">
        <v>4</v>
      </c>
      <c r="F7" s="29">
        <f t="shared" si="0"/>
        <v>0.2</v>
      </c>
    </row>
    <row r="8" spans="1:6" x14ac:dyDescent="0.25">
      <c r="A8" s="15" t="s">
        <v>119</v>
      </c>
      <c r="B8" s="40">
        <v>58</v>
      </c>
      <c r="C8" s="40">
        <v>4</v>
      </c>
      <c r="D8" s="40">
        <v>80</v>
      </c>
      <c r="E8" s="40">
        <v>32</v>
      </c>
      <c r="F8" s="29">
        <f t="shared" si="0"/>
        <v>0.4</v>
      </c>
    </row>
    <row r="9" spans="1:6" x14ac:dyDescent="0.25">
      <c r="A9" s="33" t="s">
        <v>120</v>
      </c>
      <c r="B9" s="40">
        <v>15</v>
      </c>
      <c r="C9" s="40">
        <v>1</v>
      </c>
      <c r="D9" s="40">
        <v>20</v>
      </c>
      <c r="E9" s="40">
        <v>5</v>
      </c>
      <c r="F9" s="29">
        <f t="shared" si="0"/>
        <v>0.25</v>
      </c>
    </row>
    <row r="10" spans="1:6" x14ac:dyDescent="0.25">
      <c r="A10" s="33" t="s">
        <v>446</v>
      </c>
      <c r="B10" s="40">
        <v>15</v>
      </c>
      <c r="C10" s="40">
        <v>1</v>
      </c>
      <c r="D10" s="40">
        <v>20</v>
      </c>
      <c r="E10" s="40">
        <v>10</v>
      </c>
      <c r="F10" s="29">
        <f t="shared" si="0"/>
        <v>0.5</v>
      </c>
    </row>
    <row r="11" spans="1:6" x14ac:dyDescent="0.25">
      <c r="A11" s="33" t="s">
        <v>350</v>
      </c>
      <c r="B11" s="40">
        <v>15</v>
      </c>
      <c r="C11" s="40">
        <v>1</v>
      </c>
      <c r="D11" s="40">
        <v>20</v>
      </c>
      <c r="E11" s="40">
        <v>7</v>
      </c>
      <c r="F11" s="29">
        <f t="shared" si="0"/>
        <v>0.35</v>
      </c>
    </row>
    <row r="12" spans="1:6" x14ac:dyDescent="0.25">
      <c r="A12" s="33" t="s">
        <v>447</v>
      </c>
      <c r="B12" s="40">
        <v>13</v>
      </c>
      <c r="C12" s="40">
        <v>1</v>
      </c>
      <c r="D12" s="40">
        <v>20</v>
      </c>
      <c r="E12" s="40">
        <v>10</v>
      </c>
      <c r="F12" s="29">
        <f t="shared" si="0"/>
        <v>0.5</v>
      </c>
    </row>
    <row r="13" spans="1:6" x14ac:dyDescent="0.25">
      <c r="A13" s="33" t="s">
        <v>121</v>
      </c>
      <c r="B13" s="40"/>
      <c r="C13" s="40"/>
      <c r="D13" s="40"/>
      <c r="E13" s="40"/>
      <c r="F13" s="29" t="e">
        <f t="shared" si="0"/>
        <v>#DIV/0!</v>
      </c>
    </row>
    <row r="14" spans="1:6" x14ac:dyDescent="0.25">
      <c r="A14" s="15" t="s">
        <v>349</v>
      </c>
      <c r="B14" s="40">
        <v>15</v>
      </c>
      <c r="C14" s="40">
        <v>1</v>
      </c>
      <c r="D14" s="40">
        <v>20</v>
      </c>
      <c r="E14" s="40">
        <v>2</v>
      </c>
      <c r="F14" s="29">
        <f t="shared" si="0"/>
        <v>0.1</v>
      </c>
    </row>
    <row r="15" spans="1:6" x14ac:dyDescent="0.25">
      <c r="A15" s="33" t="s">
        <v>350</v>
      </c>
      <c r="B15" s="40">
        <v>15</v>
      </c>
      <c r="C15" s="40">
        <v>1</v>
      </c>
      <c r="D15" s="40">
        <v>20</v>
      </c>
      <c r="E15" s="40">
        <v>2</v>
      </c>
      <c r="F15" s="29">
        <f t="shared" si="0"/>
        <v>0.1</v>
      </c>
    </row>
    <row r="16" spans="1:6" x14ac:dyDescent="0.25">
      <c r="A16" s="15" t="s">
        <v>36</v>
      </c>
      <c r="B16" s="40">
        <v>130</v>
      </c>
      <c r="C16" s="40">
        <v>26</v>
      </c>
      <c r="D16" s="40">
        <v>260</v>
      </c>
      <c r="E16" s="40">
        <v>134</v>
      </c>
      <c r="F16" s="29">
        <f t="shared" si="0"/>
        <v>0.51538461538461533</v>
      </c>
    </row>
    <row r="17" spans="1:6" x14ac:dyDescent="0.25">
      <c r="A17" s="44" t="s">
        <v>39</v>
      </c>
      <c r="B17" s="40">
        <v>30</v>
      </c>
      <c r="C17" s="40">
        <v>6</v>
      </c>
      <c r="D17" s="40">
        <v>60</v>
      </c>
      <c r="E17" s="40">
        <v>46</v>
      </c>
      <c r="F17" s="29">
        <f t="shared" si="0"/>
        <v>0.76666666666666672</v>
      </c>
    </row>
    <row r="18" spans="1:6" x14ac:dyDescent="0.25">
      <c r="A18" s="44" t="s">
        <v>40</v>
      </c>
      <c r="B18" s="40">
        <v>30</v>
      </c>
      <c r="C18" s="40">
        <v>6</v>
      </c>
      <c r="D18" s="40">
        <v>60</v>
      </c>
      <c r="E18" s="40">
        <v>34</v>
      </c>
      <c r="F18" s="29">
        <f t="shared" si="0"/>
        <v>0.56666666666666665</v>
      </c>
    </row>
    <row r="19" spans="1:6" x14ac:dyDescent="0.25">
      <c r="A19" s="33" t="s">
        <v>43</v>
      </c>
      <c r="B19" s="40">
        <v>10</v>
      </c>
      <c r="C19" s="40">
        <v>2</v>
      </c>
      <c r="D19" s="40">
        <v>20</v>
      </c>
      <c r="E19" s="40">
        <v>6</v>
      </c>
      <c r="F19" s="29">
        <f t="shared" si="0"/>
        <v>0.3</v>
      </c>
    </row>
    <row r="20" spans="1:6" x14ac:dyDescent="0.25">
      <c r="A20" s="33" t="s">
        <v>41</v>
      </c>
      <c r="B20" s="40">
        <v>10</v>
      </c>
      <c r="C20" s="40">
        <v>2</v>
      </c>
      <c r="D20" s="40">
        <v>20</v>
      </c>
      <c r="E20" s="40">
        <v>10</v>
      </c>
      <c r="F20" s="29">
        <f t="shared" si="0"/>
        <v>0.5</v>
      </c>
    </row>
    <row r="21" spans="1:6" x14ac:dyDescent="0.25">
      <c r="A21" s="33" t="s">
        <v>37</v>
      </c>
      <c r="B21" s="40">
        <v>10</v>
      </c>
      <c r="C21" s="40">
        <v>2</v>
      </c>
      <c r="D21" s="40">
        <v>20</v>
      </c>
      <c r="E21" s="40">
        <v>14</v>
      </c>
      <c r="F21" s="29">
        <f t="shared" si="0"/>
        <v>0.7</v>
      </c>
    </row>
    <row r="22" spans="1:6" x14ac:dyDescent="0.25">
      <c r="A22" s="33" t="s">
        <v>418</v>
      </c>
      <c r="B22" s="40">
        <v>5</v>
      </c>
      <c r="C22" s="40">
        <v>1</v>
      </c>
      <c r="D22" s="40">
        <v>10</v>
      </c>
      <c r="E22" s="40">
        <v>3</v>
      </c>
      <c r="F22" s="29">
        <f t="shared" si="0"/>
        <v>0.3</v>
      </c>
    </row>
    <row r="23" spans="1:6" x14ac:dyDescent="0.25">
      <c r="A23" s="33" t="s">
        <v>422</v>
      </c>
      <c r="B23" s="40">
        <v>5</v>
      </c>
      <c r="C23" s="40">
        <v>1</v>
      </c>
      <c r="D23" s="40">
        <v>10</v>
      </c>
      <c r="E23" s="40">
        <v>4</v>
      </c>
      <c r="F23" s="29">
        <f t="shared" si="0"/>
        <v>0.4</v>
      </c>
    </row>
    <row r="24" spans="1:6" x14ac:dyDescent="0.25">
      <c r="A24" s="33" t="s">
        <v>421</v>
      </c>
      <c r="B24" s="40">
        <v>5</v>
      </c>
      <c r="C24" s="40">
        <v>1</v>
      </c>
      <c r="D24" s="40">
        <v>10</v>
      </c>
      <c r="E24" s="40">
        <v>5</v>
      </c>
      <c r="F24" s="29">
        <f t="shared" si="0"/>
        <v>0.5</v>
      </c>
    </row>
    <row r="25" spans="1:6" x14ac:dyDescent="0.25">
      <c r="A25" s="33" t="s">
        <v>42</v>
      </c>
      <c r="B25" s="40">
        <v>5</v>
      </c>
      <c r="C25" s="40">
        <v>1</v>
      </c>
      <c r="D25" s="40">
        <v>10</v>
      </c>
      <c r="E25" s="40">
        <v>2</v>
      </c>
      <c r="F25" s="29">
        <f t="shared" si="0"/>
        <v>0.2</v>
      </c>
    </row>
    <row r="26" spans="1:6" x14ac:dyDescent="0.25">
      <c r="A26" s="33" t="s">
        <v>44</v>
      </c>
      <c r="B26" s="40">
        <v>5</v>
      </c>
      <c r="C26" s="40">
        <v>1</v>
      </c>
      <c r="D26" s="40">
        <v>10</v>
      </c>
      <c r="E26" s="40">
        <v>3</v>
      </c>
      <c r="F26" s="29">
        <f t="shared" si="0"/>
        <v>0.3</v>
      </c>
    </row>
    <row r="27" spans="1:6" x14ac:dyDescent="0.25">
      <c r="A27" s="33" t="s">
        <v>423</v>
      </c>
      <c r="B27" s="40">
        <v>5</v>
      </c>
      <c r="C27" s="40">
        <v>1</v>
      </c>
      <c r="D27" s="40">
        <v>10</v>
      </c>
      <c r="E27" s="40">
        <v>3</v>
      </c>
      <c r="F27" s="29">
        <f t="shared" si="0"/>
        <v>0.3</v>
      </c>
    </row>
    <row r="28" spans="1:6" x14ac:dyDescent="0.25">
      <c r="A28" s="33" t="s">
        <v>373</v>
      </c>
      <c r="B28" s="40">
        <v>5</v>
      </c>
      <c r="C28" s="40">
        <v>1</v>
      </c>
      <c r="D28" s="40">
        <v>10</v>
      </c>
      <c r="E28" s="40">
        <v>3</v>
      </c>
      <c r="F28" s="29">
        <f t="shared" si="0"/>
        <v>0.3</v>
      </c>
    </row>
    <row r="29" spans="1:6" x14ac:dyDescent="0.25">
      <c r="A29" s="33" t="s">
        <v>424</v>
      </c>
      <c r="B29" s="40">
        <v>5</v>
      </c>
      <c r="C29" s="40">
        <v>1</v>
      </c>
      <c r="D29" s="40">
        <v>10</v>
      </c>
      <c r="E29" s="40">
        <v>1</v>
      </c>
      <c r="F29" s="29">
        <f t="shared" si="0"/>
        <v>0.1</v>
      </c>
    </row>
    <row r="30" spans="1:6" x14ac:dyDescent="0.25">
      <c r="A30" s="15" t="s">
        <v>69</v>
      </c>
      <c r="B30" s="40">
        <v>477</v>
      </c>
      <c r="C30" s="40">
        <v>46</v>
      </c>
      <c r="D30" s="40">
        <v>650</v>
      </c>
      <c r="E30" s="40">
        <v>329</v>
      </c>
      <c r="F30" s="29">
        <f t="shared" si="0"/>
        <v>0.50615384615384618</v>
      </c>
    </row>
    <row r="31" spans="1:6" x14ac:dyDescent="0.25">
      <c r="A31" s="44" t="s">
        <v>70</v>
      </c>
      <c r="B31" s="40">
        <v>88</v>
      </c>
      <c r="C31" s="40">
        <v>6</v>
      </c>
      <c r="D31" s="40">
        <v>85</v>
      </c>
      <c r="E31" s="40">
        <v>60</v>
      </c>
      <c r="F31" s="29">
        <f t="shared" si="0"/>
        <v>0.70588235294117652</v>
      </c>
    </row>
    <row r="32" spans="1:6" x14ac:dyDescent="0.25">
      <c r="A32" s="44" t="s">
        <v>77</v>
      </c>
      <c r="B32" s="40">
        <v>60</v>
      </c>
      <c r="C32" s="40">
        <v>6</v>
      </c>
      <c r="D32" s="40">
        <v>85</v>
      </c>
      <c r="E32" s="40">
        <v>33</v>
      </c>
      <c r="F32" s="29">
        <f t="shared" si="0"/>
        <v>0.38823529411764707</v>
      </c>
    </row>
    <row r="33" spans="1:6" x14ac:dyDescent="0.25">
      <c r="A33" s="44" t="s">
        <v>335</v>
      </c>
      <c r="B33" s="40">
        <v>37</v>
      </c>
      <c r="C33" s="40">
        <v>3</v>
      </c>
      <c r="D33" s="40">
        <v>40</v>
      </c>
      <c r="E33" s="40">
        <v>25</v>
      </c>
      <c r="F33" s="29">
        <f t="shared" si="0"/>
        <v>0.625</v>
      </c>
    </row>
    <row r="34" spans="1:6" x14ac:dyDescent="0.25">
      <c r="A34" s="44" t="s">
        <v>72</v>
      </c>
      <c r="B34" s="40">
        <v>36</v>
      </c>
      <c r="C34" s="40">
        <v>3</v>
      </c>
      <c r="D34" s="40">
        <v>40</v>
      </c>
      <c r="E34" s="40">
        <v>16</v>
      </c>
      <c r="F34" s="29">
        <f t="shared" si="0"/>
        <v>0.4</v>
      </c>
    </row>
    <row r="35" spans="1:6" x14ac:dyDescent="0.25">
      <c r="A35" s="44" t="s">
        <v>73</v>
      </c>
      <c r="B35" s="40">
        <v>35</v>
      </c>
      <c r="C35" s="40">
        <v>3</v>
      </c>
      <c r="D35" s="40">
        <v>40</v>
      </c>
      <c r="E35" s="40">
        <v>29</v>
      </c>
      <c r="F35" s="29">
        <f t="shared" si="0"/>
        <v>0.72499999999999998</v>
      </c>
    </row>
    <row r="36" spans="1:6" x14ac:dyDescent="0.25">
      <c r="A36" s="44" t="s">
        <v>78</v>
      </c>
      <c r="B36" s="40">
        <v>30</v>
      </c>
      <c r="C36" s="40">
        <v>4</v>
      </c>
      <c r="D36" s="40">
        <v>60</v>
      </c>
      <c r="E36" s="40">
        <v>24</v>
      </c>
      <c r="F36" s="29">
        <f t="shared" si="0"/>
        <v>0.4</v>
      </c>
    </row>
    <row r="37" spans="1:6" x14ac:dyDescent="0.25">
      <c r="A37" s="33" t="s">
        <v>71</v>
      </c>
      <c r="B37" s="40">
        <v>28</v>
      </c>
      <c r="C37" s="40">
        <v>2</v>
      </c>
      <c r="D37" s="40">
        <v>30</v>
      </c>
      <c r="E37" s="40">
        <v>22</v>
      </c>
      <c r="F37" s="29">
        <f t="shared" si="0"/>
        <v>0.73333333333333328</v>
      </c>
    </row>
    <row r="38" spans="1:6" x14ac:dyDescent="0.25">
      <c r="A38" s="44" t="s">
        <v>76</v>
      </c>
      <c r="B38" s="40">
        <v>28</v>
      </c>
      <c r="C38" s="40">
        <v>3</v>
      </c>
      <c r="D38" s="40">
        <v>40</v>
      </c>
      <c r="E38" s="40">
        <v>28</v>
      </c>
      <c r="F38" s="29">
        <f t="shared" si="0"/>
        <v>0.7</v>
      </c>
    </row>
    <row r="39" spans="1:6" x14ac:dyDescent="0.25">
      <c r="A39" s="33" t="s">
        <v>74</v>
      </c>
      <c r="B39" s="40">
        <v>21</v>
      </c>
      <c r="C39" s="40">
        <v>2</v>
      </c>
      <c r="D39" s="40">
        <v>30</v>
      </c>
      <c r="E39" s="40">
        <v>14</v>
      </c>
      <c r="F39" s="29">
        <f t="shared" si="0"/>
        <v>0.46666666666666667</v>
      </c>
    </row>
    <row r="40" spans="1:6" x14ac:dyDescent="0.25">
      <c r="A40" s="33" t="s">
        <v>81</v>
      </c>
      <c r="B40" s="40">
        <v>19</v>
      </c>
      <c r="C40" s="40">
        <v>2</v>
      </c>
      <c r="D40" s="40">
        <v>30</v>
      </c>
      <c r="E40" s="40">
        <v>7</v>
      </c>
      <c r="F40" s="29">
        <f t="shared" si="0"/>
        <v>0.23333333333333334</v>
      </c>
    </row>
    <row r="41" spans="1:6" x14ac:dyDescent="0.25">
      <c r="A41" s="33" t="s">
        <v>359</v>
      </c>
      <c r="B41" s="40">
        <v>18</v>
      </c>
      <c r="C41" s="40">
        <v>2</v>
      </c>
      <c r="D41" s="40">
        <v>30</v>
      </c>
      <c r="E41" s="40">
        <v>13</v>
      </c>
      <c r="F41" s="29">
        <f t="shared" si="0"/>
        <v>0.43333333333333335</v>
      </c>
    </row>
    <row r="42" spans="1:6" x14ac:dyDescent="0.25">
      <c r="A42" s="33" t="s">
        <v>337</v>
      </c>
      <c r="B42" s="40">
        <v>18</v>
      </c>
      <c r="C42" s="40">
        <v>2</v>
      </c>
      <c r="D42" s="40">
        <v>25</v>
      </c>
      <c r="E42" s="40">
        <v>5</v>
      </c>
      <c r="F42" s="29">
        <f t="shared" si="0"/>
        <v>0.2</v>
      </c>
    </row>
    <row r="43" spans="1:6" x14ac:dyDescent="0.25">
      <c r="A43" s="33" t="s">
        <v>336</v>
      </c>
      <c r="B43" s="40">
        <v>17</v>
      </c>
      <c r="C43" s="40">
        <v>2</v>
      </c>
      <c r="D43" s="40">
        <v>25</v>
      </c>
      <c r="E43" s="40">
        <v>20</v>
      </c>
      <c r="F43" s="29">
        <f t="shared" si="0"/>
        <v>0.8</v>
      </c>
    </row>
    <row r="44" spans="1:6" x14ac:dyDescent="0.25">
      <c r="A44" s="33" t="s">
        <v>75</v>
      </c>
      <c r="B44" s="40">
        <v>15</v>
      </c>
      <c r="C44" s="40">
        <v>2</v>
      </c>
      <c r="D44" s="40">
        <v>30</v>
      </c>
      <c r="E44" s="40">
        <v>13</v>
      </c>
      <c r="F44" s="29">
        <f t="shared" si="0"/>
        <v>0.43333333333333335</v>
      </c>
    </row>
    <row r="45" spans="1:6" x14ac:dyDescent="0.25">
      <c r="A45" s="33" t="s">
        <v>374</v>
      </c>
      <c r="B45" s="40">
        <v>13</v>
      </c>
      <c r="C45" s="40">
        <v>1</v>
      </c>
      <c r="D45" s="40">
        <v>15</v>
      </c>
      <c r="E45" s="40">
        <v>6</v>
      </c>
      <c r="F45" s="29">
        <f t="shared" si="0"/>
        <v>0.4</v>
      </c>
    </row>
    <row r="46" spans="1:6" x14ac:dyDescent="0.25">
      <c r="A46" s="33" t="s">
        <v>79</v>
      </c>
      <c r="B46" s="40">
        <v>5</v>
      </c>
      <c r="C46" s="40">
        <v>1</v>
      </c>
      <c r="D46" s="40">
        <v>15</v>
      </c>
      <c r="E46" s="40">
        <v>4</v>
      </c>
      <c r="F46" s="29">
        <f t="shared" si="0"/>
        <v>0.26666666666666666</v>
      </c>
    </row>
    <row r="47" spans="1:6" x14ac:dyDescent="0.25">
      <c r="A47" s="33" t="s">
        <v>83</v>
      </c>
      <c r="B47" s="40">
        <v>5</v>
      </c>
      <c r="C47" s="40">
        <v>1</v>
      </c>
      <c r="D47" s="40">
        <v>15</v>
      </c>
      <c r="E47" s="40">
        <v>4</v>
      </c>
      <c r="F47" s="29">
        <f t="shared" si="0"/>
        <v>0.26666666666666666</v>
      </c>
    </row>
    <row r="48" spans="1:6" x14ac:dyDescent="0.25">
      <c r="A48" s="33" t="s">
        <v>80</v>
      </c>
      <c r="B48" s="40">
        <v>4</v>
      </c>
      <c r="C48" s="40">
        <v>1</v>
      </c>
      <c r="D48" s="40">
        <v>15</v>
      </c>
      <c r="E48" s="40">
        <v>6</v>
      </c>
      <c r="F48" s="29">
        <f t="shared" si="0"/>
        <v>0.4</v>
      </c>
    </row>
    <row r="49" spans="1:6" x14ac:dyDescent="0.25">
      <c r="A49" s="33" t="s">
        <v>357</v>
      </c>
      <c r="B49" s="40"/>
      <c r="C49" s="40"/>
      <c r="D49" s="40"/>
      <c r="E49" s="40"/>
      <c r="F49" s="29" t="e">
        <f t="shared" si="0"/>
        <v>#DIV/0!</v>
      </c>
    </row>
    <row r="50" spans="1:6" x14ac:dyDescent="0.25">
      <c r="A50" s="15" t="s">
        <v>108</v>
      </c>
      <c r="B50" s="40">
        <v>216</v>
      </c>
      <c r="C50" s="40">
        <v>17</v>
      </c>
      <c r="D50" s="40">
        <v>250</v>
      </c>
      <c r="E50" s="40">
        <v>142</v>
      </c>
      <c r="F50" s="29">
        <f t="shared" si="0"/>
        <v>0.56799999999999995</v>
      </c>
    </row>
    <row r="51" spans="1:6" x14ac:dyDescent="0.25">
      <c r="A51" s="44" t="s">
        <v>111</v>
      </c>
      <c r="B51" s="40">
        <v>63</v>
      </c>
      <c r="C51" s="40">
        <v>5</v>
      </c>
      <c r="D51" s="40">
        <v>70</v>
      </c>
      <c r="E51" s="40">
        <v>37</v>
      </c>
      <c r="F51" s="29">
        <f t="shared" si="0"/>
        <v>0.52857142857142858</v>
      </c>
    </row>
    <row r="52" spans="1:6" x14ac:dyDescent="0.25">
      <c r="A52" s="44" t="s">
        <v>109</v>
      </c>
      <c r="B52" s="40">
        <v>45</v>
      </c>
      <c r="C52" s="40">
        <v>3</v>
      </c>
      <c r="D52" s="40">
        <v>45</v>
      </c>
      <c r="E52" s="40">
        <v>30</v>
      </c>
      <c r="F52" s="29">
        <f t="shared" si="0"/>
        <v>0.66666666666666663</v>
      </c>
    </row>
    <row r="53" spans="1:6" x14ac:dyDescent="0.25">
      <c r="A53" s="44" t="s">
        <v>113</v>
      </c>
      <c r="B53" s="40">
        <v>32</v>
      </c>
      <c r="C53" s="40">
        <v>3</v>
      </c>
      <c r="D53" s="40">
        <v>45</v>
      </c>
      <c r="E53" s="40">
        <v>21</v>
      </c>
      <c r="F53" s="29">
        <f t="shared" si="0"/>
        <v>0.46666666666666667</v>
      </c>
    </row>
    <row r="54" spans="1:6" x14ac:dyDescent="0.25">
      <c r="A54" s="33" t="s">
        <v>110</v>
      </c>
      <c r="B54" s="40">
        <v>26</v>
      </c>
      <c r="C54" s="40">
        <v>2</v>
      </c>
      <c r="D54" s="40">
        <v>30</v>
      </c>
      <c r="E54" s="40">
        <v>16</v>
      </c>
      <c r="F54" s="29">
        <f t="shared" si="0"/>
        <v>0.53333333333333333</v>
      </c>
    </row>
    <row r="55" spans="1:6" x14ac:dyDescent="0.25">
      <c r="A55" s="33" t="s">
        <v>434</v>
      </c>
      <c r="B55" s="40">
        <v>15</v>
      </c>
      <c r="C55" s="40">
        <v>1</v>
      </c>
      <c r="D55" s="40">
        <v>15</v>
      </c>
      <c r="E55" s="40">
        <v>11</v>
      </c>
      <c r="F55" s="29">
        <f t="shared" si="0"/>
        <v>0.73333333333333328</v>
      </c>
    </row>
    <row r="56" spans="1:6" x14ac:dyDescent="0.25">
      <c r="A56" s="33" t="s">
        <v>435</v>
      </c>
      <c r="B56" s="40">
        <v>13</v>
      </c>
      <c r="C56" s="40">
        <v>1</v>
      </c>
      <c r="D56" s="40">
        <v>15</v>
      </c>
      <c r="E56" s="40">
        <v>7</v>
      </c>
      <c r="F56" s="29">
        <f t="shared" si="0"/>
        <v>0.46666666666666667</v>
      </c>
    </row>
    <row r="57" spans="1:6" x14ac:dyDescent="0.25">
      <c r="A57" s="33" t="s">
        <v>436</v>
      </c>
      <c r="B57" s="40">
        <v>12</v>
      </c>
      <c r="C57" s="40">
        <v>1</v>
      </c>
      <c r="D57" s="40">
        <v>15</v>
      </c>
      <c r="E57" s="40">
        <v>12</v>
      </c>
      <c r="F57" s="29">
        <f t="shared" si="0"/>
        <v>0.8</v>
      </c>
    </row>
    <row r="58" spans="1:6" x14ac:dyDescent="0.25">
      <c r="A58" s="33" t="s">
        <v>437</v>
      </c>
      <c r="B58" s="40">
        <v>10</v>
      </c>
      <c r="C58" s="40">
        <v>1</v>
      </c>
      <c r="D58" s="40">
        <v>15</v>
      </c>
      <c r="E58" s="40">
        <v>8</v>
      </c>
      <c r="F58" s="29">
        <f t="shared" si="0"/>
        <v>0.53333333333333333</v>
      </c>
    </row>
    <row r="59" spans="1:6" x14ac:dyDescent="0.25">
      <c r="A59" s="33" t="s">
        <v>342</v>
      </c>
      <c r="B59" s="40"/>
      <c r="C59" s="40"/>
      <c r="D59" s="40"/>
      <c r="E59" s="40"/>
      <c r="F59" s="29" t="e">
        <f t="shared" si="0"/>
        <v>#DIV/0!</v>
      </c>
    </row>
    <row r="60" spans="1:6" x14ac:dyDescent="0.25">
      <c r="A60" s="33" t="s">
        <v>114</v>
      </c>
      <c r="B60" s="40"/>
      <c r="C60" s="40"/>
      <c r="D60" s="40"/>
      <c r="E60" s="40"/>
      <c r="F60" s="29" t="e">
        <f t="shared" si="0"/>
        <v>#DIV/0!</v>
      </c>
    </row>
    <row r="61" spans="1:6" x14ac:dyDescent="0.25">
      <c r="A61" s="33" t="s">
        <v>367</v>
      </c>
      <c r="B61" s="40"/>
      <c r="C61" s="40"/>
      <c r="D61" s="40"/>
      <c r="E61" s="40"/>
      <c r="F61" s="29" t="e">
        <f t="shared" si="0"/>
        <v>#DIV/0!</v>
      </c>
    </row>
    <row r="62" spans="1:6" x14ac:dyDescent="0.25">
      <c r="A62" s="15" t="s">
        <v>115</v>
      </c>
      <c r="B62" s="40">
        <v>210</v>
      </c>
      <c r="C62" s="40">
        <v>16</v>
      </c>
      <c r="D62" s="40">
        <v>310</v>
      </c>
      <c r="E62" s="40">
        <v>108</v>
      </c>
      <c r="F62" s="29">
        <f t="shared" si="0"/>
        <v>0.34838709677419355</v>
      </c>
    </row>
    <row r="63" spans="1:6" x14ac:dyDescent="0.25">
      <c r="A63" s="44" t="s">
        <v>343</v>
      </c>
      <c r="B63" s="40">
        <v>43</v>
      </c>
      <c r="C63" s="40">
        <v>3</v>
      </c>
      <c r="D63" s="40">
        <v>50</v>
      </c>
      <c r="E63" s="40">
        <v>27</v>
      </c>
      <c r="F63" s="29">
        <f t="shared" si="0"/>
        <v>0.54</v>
      </c>
    </row>
    <row r="64" spans="1:6" x14ac:dyDescent="0.25">
      <c r="A64" s="44" t="s">
        <v>116</v>
      </c>
      <c r="B64" s="40">
        <v>39</v>
      </c>
      <c r="C64" s="40">
        <v>3</v>
      </c>
      <c r="D64" s="40">
        <v>60</v>
      </c>
      <c r="E64" s="40">
        <v>24</v>
      </c>
      <c r="F64" s="29">
        <f t="shared" si="0"/>
        <v>0.4</v>
      </c>
    </row>
    <row r="65" spans="1:6" x14ac:dyDescent="0.25">
      <c r="A65" s="33" t="s">
        <v>344</v>
      </c>
      <c r="B65" s="40">
        <v>28</v>
      </c>
      <c r="C65" s="40">
        <v>2</v>
      </c>
      <c r="D65" s="40">
        <v>40</v>
      </c>
      <c r="E65" s="40">
        <v>12</v>
      </c>
      <c r="F65" s="29">
        <f t="shared" si="0"/>
        <v>0.3</v>
      </c>
    </row>
    <row r="66" spans="1:6" x14ac:dyDescent="0.25">
      <c r="A66" s="33" t="s">
        <v>117</v>
      </c>
      <c r="B66" s="40">
        <v>26</v>
      </c>
      <c r="C66" s="40">
        <v>2</v>
      </c>
      <c r="D66" s="40">
        <v>40</v>
      </c>
      <c r="E66" s="40">
        <v>10</v>
      </c>
      <c r="F66" s="29">
        <f t="shared" si="0"/>
        <v>0.25</v>
      </c>
    </row>
    <row r="67" spans="1:6" x14ac:dyDescent="0.25">
      <c r="A67" s="33" t="s">
        <v>346</v>
      </c>
      <c r="B67" s="40">
        <v>23</v>
      </c>
      <c r="C67" s="40">
        <v>2</v>
      </c>
      <c r="D67" s="40">
        <v>40</v>
      </c>
      <c r="E67" s="40">
        <v>13</v>
      </c>
      <c r="F67" s="29">
        <f t="shared" ref="F67:F130" si="1">E67/D67</f>
        <v>0.32500000000000001</v>
      </c>
    </row>
    <row r="68" spans="1:6" x14ac:dyDescent="0.25">
      <c r="A68" s="33" t="s">
        <v>466</v>
      </c>
      <c r="B68" s="40">
        <v>15</v>
      </c>
      <c r="C68" s="40">
        <v>1</v>
      </c>
      <c r="D68" s="40">
        <v>20</v>
      </c>
      <c r="E68" s="40">
        <v>6</v>
      </c>
      <c r="F68" s="29">
        <f t="shared" si="1"/>
        <v>0.3</v>
      </c>
    </row>
    <row r="69" spans="1:6" x14ac:dyDescent="0.25">
      <c r="A69" s="33" t="s">
        <v>345</v>
      </c>
      <c r="B69" s="40">
        <v>12</v>
      </c>
      <c r="C69" s="40">
        <v>1</v>
      </c>
      <c r="D69" s="40">
        <v>20</v>
      </c>
      <c r="E69" s="40">
        <v>-1</v>
      </c>
      <c r="F69" s="29">
        <f t="shared" si="1"/>
        <v>-0.05</v>
      </c>
    </row>
    <row r="70" spans="1:6" x14ac:dyDescent="0.25">
      <c r="A70" s="33" t="s">
        <v>118</v>
      </c>
      <c r="B70" s="40">
        <v>12</v>
      </c>
      <c r="C70" s="40">
        <v>1</v>
      </c>
      <c r="D70" s="40">
        <v>20</v>
      </c>
      <c r="E70" s="40">
        <v>9</v>
      </c>
      <c r="F70" s="29">
        <f t="shared" si="1"/>
        <v>0.45</v>
      </c>
    </row>
    <row r="71" spans="1:6" x14ac:dyDescent="0.25">
      <c r="A71" s="33" t="s">
        <v>467</v>
      </c>
      <c r="B71" s="40">
        <v>12</v>
      </c>
      <c r="C71" s="40">
        <v>1</v>
      </c>
      <c r="D71" s="40">
        <v>20</v>
      </c>
      <c r="E71" s="40">
        <v>8</v>
      </c>
      <c r="F71" s="29">
        <f t="shared" si="1"/>
        <v>0.4</v>
      </c>
    </row>
    <row r="72" spans="1:6" x14ac:dyDescent="0.25">
      <c r="A72" s="33" t="s">
        <v>442</v>
      </c>
      <c r="B72" s="40"/>
      <c r="C72" s="40"/>
      <c r="D72" s="40"/>
      <c r="E72" s="40"/>
      <c r="F72" s="29" t="e">
        <f t="shared" si="1"/>
        <v>#DIV/0!</v>
      </c>
    </row>
    <row r="73" spans="1:6" x14ac:dyDescent="0.25">
      <c r="A73" s="15" t="s">
        <v>0</v>
      </c>
      <c r="B73" s="40">
        <v>240</v>
      </c>
      <c r="C73" s="40">
        <v>48</v>
      </c>
      <c r="D73" s="40">
        <v>480</v>
      </c>
      <c r="E73" s="40">
        <v>210</v>
      </c>
      <c r="F73" s="29">
        <f t="shared" si="1"/>
        <v>0.4375</v>
      </c>
    </row>
    <row r="74" spans="1:6" x14ac:dyDescent="0.25">
      <c r="A74" s="44" t="s">
        <v>19</v>
      </c>
      <c r="B74" s="40">
        <v>25</v>
      </c>
      <c r="C74" s="40">
        <v>5</v>
      </c>
      <c r="D74" s="40">
        <v>50</v>
      </c>
      <c r="E74" s="40">
        <v>18</v>
      </c>
      <c r="F74" s="29">
        <f t="shared" si="1"/>
        <v>0.36</v>
      </c>
    </row>
    <row r="75" spans="1:6" x14ac:dyDescent="0.25">
      <c r="A75" s="44" t="s">
        <v>17</v>
      </c>
      <c r="B75" s="40">
        <v>25</v>
      </c>
      <c r="C75" s="40">
        <v>5</v>
      </c>
      <c r="D75" s="40">
        <v>50</v>
      </c>
      <c r="E75" s="40">
        <v>26</v>
      </c>
      <c r="F75" s="29">
        <f t="shared" si="1"/>
        <v>0.52</v>
      </c>
    </row>
    <row r="76" spans="1:6" x14ac:dyDescent="0.25">
      <c r="A76" s="44" t="s">
        <v>15</v>
      </c>
      <c r="B76" s="40">
        <v>20</v>
      </c>
      <c r="C76" s="40">
        <v>4</v>
      </c>
      <c r="D76" s="40">
        <v>40</v>
      </c>
      <c r="E76" s="40">
        <v>23</v>
      </c>
      <c r="F76" s="29">
        <f t="shared" si="1"/>
        <v>0.57499999999999996</v>
      </c>
    </row>
    <row r="77" spans="1:6" x14ac:dyDescent="0.25">
      <c r="A77" s="44" t="s">
        <v>330</v>
      </c>
      <c r="B77" s="40">
        <v>15</v>
      </c>
      <c r="C77" s="40">
        <v>3</v>
      </c>
      <c r="D77" s="40">
        <v>30</v>
      </c>
      <c r="E77" s="40">
        <v>20</v>
      </c>
      <c r="F77" s="29">
        <f t="shared" si="1"/>
        <v>0.66666666666666663</v>
      </c>
    </row>
    <row r="78" spans="1:6" x14ac:dyDescent="0.25">
      <c r="A78" s="44" t="s">
        <v>24</v>
      </c>
      <c r="B78" s="40">
        <v>15</v>
      </c>
      <c r="C78" s="40">
        <v>3</v>
      </c>
      <c r="D78" s="40">
        <v>30</v>
      </c>
      <c r="E78" s="40">
        <v>11</v>
      </c>
      <c r="F78" s="29">
        <f t="shared" si="1"/>
        <v>0.36666666666666664</v>
      </c>
    </row>
    <row r="79" spans="1:6" x14ac:dyDescent="0.25">
      <c r="A79" s="44" t="s">
        <v>27</v>
      </c>
      <c r="B79" s="40">
        <v>15</v>
      </c>
      <c r="C79" s="40">
        <v>3</v>
      </c>
      <c r="D79" s="40">
        <v>30</v>
      </c>
      <c r="E79" s="40">
        <v>14</v>
      </c>
      <c r="F79" s="29">
        <f t="shared" si="1"/>
        <v>0.46666666666666667</v>
      </c>
    </row>
    <row r="80" spans="1:6" x14ac:dyDescent="0.25">
      <c r="A80" s="44" t="s">
        <v>12</v>
      </c>
      <c r="B80" s="40">
        <v>15</v>
      </c>
      <c r="C80" s="40">
        <v>3</v>
      </c>
      <c r="D80" s="40">
        <v>30</v>
      </c>
      <c r="E80" s="40">
        <v>30</v>
      </c>
      <c r="F80" s="29">
        <f t="shared" si="1"/>
        <v>1</v>
      </c>
    </row>
    <row r="81" spans="1:6" x14ac:dyDescent="0.25">
      <c r="A81" s="33" t="s">
        <v>30</v>
      </c>
      <c r="B81" s="40">
        <v>10</v>
      </c>
      <c r="C81" s="40">
        <v>2</v>
      </c>
      <c r="D81" s="40">
        <v>20</v>
      </c>
      <c r="E81" s="40">
        <v>9</v>
      </c>
      <c r="F81" s="29">
        <f t="shared" si="1"/>
        <v>0.45</v>
      </c>
    </row>
    <row r="82" spans="1:6" x14ac:dyDescent="0.25">
      <c r="A82" s="33" t="s">
        <v>22</v>
      </c>
      <c r="B82" s="40">
        <v>10</v>
      </c>
      <c r="C82" s="40">
        <v>2</v>
      </c>
      <c r="D82" s="40">
        <v>20</v>
      </c>
      <c r="E82" s="40">
        <v>13</v>
      </c>
      <c r="F82" s="29">
        <f t="shared" si="1"/>
        <v>0.65</v>
      </c>
    </row>
    <row r="83" spans="1:6" x14ac:dyDescent="0.25">
      <c r="A83" s="33" t="s">
        <v>25</v>
      </c>
      <c r="B83" s="40">
        <v>10</v>
      </c>
      <c r="C83" s="40">
        <v>2</v>
      </c>
      <c r="D83" s="40">
        <v>20</v>
      </c>
      <c r="E83" s="40">
        <v>5</v>
      </c>
      <c r="F83" s="29">
        <f t="shared" si="1"/>
        <v>0.25</v>
      </c>
    </row>
    <row r="84" spans="1:6" x14ac:dyDescent="0.25">
      <c r="A84" s="33" t="s">
        <v>29</v>
      </c>
      <c r="B84" s="40">
        <v>10</v>
      </c>
      <c r="C84" s="40">
        <v>2</v>
      </c>
      <c r="D84" s="40">
        <v>20</v>
      </c>
      <c r="E84" s="40">
        <v>4</v>
      </c>
      <c r="F84" s="29">
        <f t="shared" si="1"/>
        <v>0.2</v>
      </c>
    </row>
    <row r="85" spans="1:6" x14ac:dyDescent="0.25">
      <c r="A85" s="33" t="s">
        <v>32</v>
      </c>
      <c r="B85" s="40">
        <v>10</v>
      </c>
      <c r="C85" s="40">
        <v>2</v>
      </c>
      <c r="D85" s="40">
        <v>20</v>
      </c>
      <c r="E85" s="40">
        <v>7</v>
      </c>
      <c r="F85" s="29">
        <f t="shared" si="1"/>
        <v>0.35</v>
      </c>
    </row>
    <row r="86" spans="1:6" x14ac:dyDescent="0.25">
      <c r="A86" s="33" t="s">
        <v>31</v>
      </c>
      <c r="B86" s="40">
        <v>10</v>
      </c>
      <c r="C86" s="40">
        <v>2</v>
      </c>
      <c r="D86" s="40">
        <v>20</v>
      </c>
      <c r="E86" s="40">
        <v>5</v>
      </c>
      <c r="F86" s="29">
        <f t="shared" si="1"/>
        <v>0.25</v>
      </c>
    </row>
    <row r="87" spans="1:6" x14ac:dyDescent="0.25">
      <c r="A87" s="33" t="s">
        <v>371</v>
      </c>
      <c r="B87" s="40">
        <v>5</v>
      </c>
      <c r="C87" s="40">
        <v>1</v>
      </c>
      <c r="D87" s="40">
        <v>10</v>
      </c>
      <c r="E87" s="40">
        <v>1</v>
      </c>
      <c r="F87" s="29">
        <f t="shared" si="1"/>
        <v>0.1</v>
      </c>
    </row>
    <row r="88" spans="1:6" x14ac:dyDescent="0.25">
      <c r="A88" s="33" t="s">
        <v>428</v>
      </c>
      <c r="B88" s="40">
        <v>5</v>
      </c>
      <c r="C88" s="40">
        <v>1</v>
      </c>
      <c r="D88" s="40">
        <v>10</v>
      </c>
      <c r="E88" s="40">
        <v>4</v>
      </c>
      <c r="F88" s="29">
        <f t="shared" si="1"/>
        <v>0.4</v>
      </c>
    </row>
    <row r="89" spans="1:6" x14ac:dyDescent="0.25">
      <c r="A89" s="33" t="s">
        <v>425</v>
      </c>
      <c r="B89" s="40">
        <v>5</v>
      </c>
      <c r="C89" s="40">
        <v>1</v>
      </c>
      <c r="D89" s="40">
        <v>10</v>
      </c>
      <c r="E89" s="40">
        <v>6</v>
      </c>
      <c r="F89" s="29">
        <f t="shared" si="1"/>
        <v>0.6</v>
      </c>
    </row>
    <row r="90" spans="1:6" x14ac:dyDescent="0.25">
      <c r="A90" s="33" t="s">
        <v>84</v>
      </c>
      <c r="B90" s="40">
        <v>5</v>
      </c>
      <c r="C90" s="40">
        <v>1</v>
      </c>
      <c r="D90" s="40">
        <v>10</v>
      </c>
      <c r="E90" s="40">
        <v>3</v>
      </c>
      <c r="F90" s="29">
        <f t="shared" si="1"/>
        <v>0.3</v>
      </c>
    </row>
    <row r="91" spans="1:6" x14ac:dyDescent="0.25">
      <c r="A91" s="33" t="s">
        <v>331</v>
      </c>
      <c r="B91" s="40">
        <v>5</v>
      </c>
      <c r="C91" s="40">
        <v>1</v>
      </c>
      <c r="D91" s="40">
        <v>10</v>
      </c>
      <c r="E91" s="40">
        <v>2</v>
      </c>
      <c r="F91" s="29">
        <f t="shared" si="1"/>
        <v>0.2</v>
      </c>
    </row>
    <row r="92" spans="1:6" x14ac:dyDescent="0.25">
      <c r="A92" s="33" t="s">
        <v>426</v>
      </c>
      <c r="B92" s="40">
        <v>5</v>
      </c>
      <c r="C92" s="40">
        <v>1</v>
      </c>
      <c r="D92" s="40">
        <v>10</v>
      </c>
      <c r="E92" s="40">
        <v>3</v>
      </c>
      <c r="F92" s="29">
        <f t="shared" si="1"/>
        <v>0.3</v>
      </c>
    </row>
    <row r="93" spans="1:6" x14ac:dyDescent="0.25">
      <c r="A93" s="33" t="s">
        <v>430</v>
      </c>
      <c r="B93" s="40">
        <v>5</v>
      </c>
      <c r="C93" s="40">
        <v>1</v>
      </c>
      <c r="D93" s="40">
        <v>10</v>
      </c>
      <c r="E93" s="40">
        <v>0</v>
      </c>
      <c r="F93" s="29">
        <f t="shared" si="1"/>
        <v>0</v>
      </c>
    </row>
    <row r="94" spans="1:6" x14ac:dyDescent="0.25">
      <c r="A94" s="33" t="s">
        <v>427</v>
      </c>
      <c r="B94" s="40">
        <v>5</v>
      </c>
      <c r="C94" s="40">
        <v>1</v>
      </c>
      <c r="D94" s="40">
        <v>10</v>
      </c>
      <c r="E94" s="40">
        <v>1</v>
      </c>
      <c r="F94" s="29">
        <f t="shared" si="1"/>
        <v>0.1</v>
      </c>
    </row>
    <row r="95" spans="1:6" x14ac:dyDescent="0.25">
      <c r="A95" s="33" t="s">
        <v>429</v>
      </c>
      <c r="B95" s="40">
        <v>5</v>
      </c>
      <c r="C95" s="40">
        <v>1</v>
      </c>
      <c r="D95" s="40">
        <v>10</v>
      </c>
      <c r="E95" s="40">
        <v>0</v>
      </c>
      <c r="F95" s="29">
        <f t="shared" si="1"/>
        <v>0</v>
      </c>
    </row>
    <row r="96" spans="1:6" x14ac:dyDescent="0.25">
      <c r="A96" s="33" t="s">
        <v>361</v>
      </c>
      <c r="B96" s="40">
        <v>5</v>
      </c>
      <c r="C96" s="40">
        <v>1</v>
      </c>
      <c r="D96" s="40">
        <v>10</v>
      </c>
      <c r="E96" s="40">
        <v>5</v>
      </c>
      <c r="F96" s="29">
        <f t="shared" si="1"/>
        <v>0.5</v>
      </c>
    </row>
    <row r="97" spans="1:6" x14ac:dyDescent="0.25">
      <c r="A97" s="33" t="s">
        <v>33</v>
      </c>
      <c r="B97" s="40"/>
      <c r="C97" s="40"/>
      <c r="D97" s="40"/>
      <c r="E97" s="40"/>
      <c r="F97" s="29" t="e">
        <f t="shared" si="1"/>
        <v>#DIV/0!</v>
      </c>
    </row>
    <row r="98" spans="1:6" x14ac:dyDescent="0.25">
      <c r="A98" s="33" t="s">
        <v>35</v>
      </c>
      <c r="B98" s="40"/>
      <c r="C98" s="40"/>
      <c r="D98" s="40"/>
      <c r="E98" s="40"/>
      <c r="F98" s="29" t="e">
        <f t="shared" si="1"/>
        <v>#DIV/0!</v>
      </c>
    </row>
    <row r="99" spans="1:6" x14ac:dyDescent="0.25">
      <c r="A99" s="15" t="s">
        <v>45</v>
      </c>
      <c r="B99" s="40">
        <v>510</v>
      </c>
      <c r="C99" s="40">
        <v>52</v>
      </c>
      <c r="D99" s="40">
        <v>745</v>
      </c>
      <c r="E99" s="40">
        <v>416</v>
      </c>
      <c r="F99" s="29">
        <f t="shared" si="1"/>
        <v>0.55838926174496639</v>
      </c>
    </row>
    <row r="100" spans="1:6" x14ac:dyDescent="0.25">
      <c r="A100" s="44" t="s">
        <v>48</v>
      </c>
      <c r="B100" s="40">
        <v>78</v>
      </c>
      <c r="C100" s="40">
        <v>6</v>
      </c>
      <c r="D100" s="40">
        <v>85</v>
      </c>
      <c r="E100" s="40">
        <v>63</v>
      </c>
      <c r="F100" s="29">
        <f t="shared" si="1"/>
        <v>0.74117647058823533</v>
      </c>
    </row>
    <row r="101" spans="1:6" x14ac:dyDescent="0.25">
      <c r="A101" s="44" t="s">
        <v>49</v>
      </c>
      <c r="B101" s="40">
        <v>72</v>
      </c>
      <c r="C101" s="40">
        <v>6</v>
      </c>
      <c r="D101" s="40">
        <v>85</v>
      </c>
      <c r="E101" s="40">
        <v>55</v>
      </c>
      <c r="F101" s="29">
        <f t="shared" si="1"/>
        <v>0.6470588235294118</v>
      </c>
    </row>
    <row r="102" spans="1:6" x14ac:dyDescent="0.25">
      <c r="A102" s="44" t="s">
        <v>51</v>
      </c>
      <c r="B102" s="40">
        <v>51</v>
      </c>
      <c r="C102" s="40">
        <v>5</v>
      </c>
      <c r="D102" s="40">
        <v>70</v>
      </c>
      <c r="E102" s="40">
        <v>39</v>
      </c>
      <c r="F102" s="29">
        <f t="shared" si="1"/>
        <v>0.55714285714285716</v>
      </c>
    </row>
    <row r="103" spans="1:6" x14ac:dyDescent="0.25">
      <c r="A103" s="44" t="s">
        <v>50</v>
      </c>
      <c r="B103" s="40">
        <v>44</v>
      </c>
      <c r="C103" s="40">
        <v>5</v>
      </c>
      <c r="D103" s="40">
        <v>70</v>
      </c>
      <c r="E103" s="40">
        <v>36</v>
      </c>
      <c r="F103" s="29">
        <f t="shared" si="1"/>
        <v>0.51428571428571423</v>
      </c>
    </row>
    <row r="104" spans="1:6" x14ac:dyDescent="0.25">
      <c r="A104" s="44" t="s">
        <v>60</v>
      </c>
      <c r="B104" s="40">
        <v>34</v>
      </c>
      <c r="C104" s="40">
        <v>3</v>
      </c>
      <c r="D104" s="40">
        <v>40</v>
      </c>
      <c r="E104" s="40">
        <v>26</v>
      </c>
      <c r="F104" s="29">
        <f t="shared" si="1"/>
        <v>0.65</v>
      </c>
    </row>
    <row r="105" spans="1:6" x14ac:dyDescent="0.25">
      <c r="A105" s="33" t="s">
        <v>61</v>
      </c>
      <c r="B105" s="40">
        <v>30</v>
      </c>
      <c r="C105" s="40">
        <v>2</v>
      </c>
      <c r="D105" s="40">
        <v>30</v>
      </c>
      <c r="E105" s="40">
        <v>24</v>
      </c>
      <c r="F105" s="29">
        <f t="shared" si="1"/>
        <v>0.8</v>
      </c>
    </row>
    <row r="106" spans="1:6" x14ac:dyDescent="0.25">
      <c r="A106" s="33" t="s">
        <v>46</v>
      </c>
      <c r="B106" s="40">
        <v>28</v>
      </c>
      <c r="C106" s="40">
        <v>2</v>
      </c>
      <c r="D106" s="40">
        <v>30</v>
      </c>
      <c r="E106" s="40">
        <v>25</v>
      </c>
      <c r="F106" s="29">
        <f t="shared" si="1"/>
        <v>0.83333333333333337</v>
      </c>
    </row>
    <row r="107" spans="1:6" x14ac:dyDescent="0.25">
      <c r="A107" s="44" t="s">
        <v>56</v>
      </c>
      <c r="B107" s="40">
        <v>26</v>
      </c>
      <c r="C107" s="40">
        <v>3</v>
      </c>
      <c r="D107" s="40">
        <v>45</v>
      </c>
      <c r="E107" s="40">
        <v>23</v>
      </c>
      <c r="F107" s="29">
        <f t="shared" si="1"/>
        <v>0.51111111111111107</v>
      </c>
    </row>
    <row r="108" spans="1:6" x14ac:dyDescent="0.25">
      <c r="A108" s="33" t="s">
        <v>333</v>
      </c>
      <c r="B108" s="40">
        <v>19</v>
      </c>
      <c r="C108" s="40">
        <v>2</v>
      </c>
      <c r="D108" s="40">
        <v>25</v>
      </c>
      <c r="E108" s="40">
        <v>7</v>
      </c>
      <c r="F108" s="29">
        <f t="shared" si="1"/>
        <v>0.28000000000000003</v>
      </c>
    </row>
    <row r="109" spans="1:6" x14ac:dyDescent="0.25">
      <c r="A109" s="44" t="s">
        <v>59</v>
      </c>
      <c r="B109" s="40">
        <v>15</v>
      </c>
      <c r="C109" s="40">
        <v>3</v>
      </c>
      <c r="D109" s="40">
        <v>45</v>
      </c>
      <c r="E109" s="40">
        <v>18</v>
      </c>
      <c r="F109" s="29">
        <f t="shared" si="1"/>
        <v>0.4</v>
      </c>
    </row>
    <row r="110" spans="1:6" x14ac:dyDescent="0.25">
      <c r="A110" s="33" t="s">
        <v>332</v>
      </c>
      <c r="B110" s="40">
        <v>13</v>
      </c>
      <c r="C110" s="40">
        <v>1</v>
      </c>
      <c r="D110" s="40">
        <v>10</v>
      </c>
      <c r="E110" s="40">
        <v>6</v>
      </c>
      <c r="F110" s="29">
        <f t="shared" si="1"/>
        <v>0.6</v>
      </c>
    </row>
    <row r="111" spans="1:6" x14ac:dyDescent="0.25">
      <c r="A111" s="33" t="s">
        <v>47</v>
      </c>
      <c r="B111" s="40">
        <v>13</v>
      </c>
      <c r="C111" s="40">
        <v>1</v>
      </c>
      <c r="D111" s="40">
        <v>15</v>
      </c>
      <c r="E111" s="40">
        <v>10</v>
      </c>
      <c r="F111" s="29">
        <f t="shared" si="1"/>
        <v>0.66666666666666663</v>
      </c>
    </row>
    <row r="112" spans="1:6" x14ac:dyDescent="0.25">
      <c r="A112" s="33" t="s">
        <v>458</v>
      </c>
      <c r="B112" s="40">
        <v>10</v>
      </c>
      <c r="C112" s="40">
        <v>1</v>
      </c>
      <c r="D112" s="40">
        <v>15</v>
      </c>
      <c r="E112" s="40">
        <v>10</v>
      </c>
      <c r="F112" s="29">
        <f t="shared" si="1"/>
        <v>0.66666666666666663</v>
      </c>
    </row>
    <row r="113" spans="1:6" x14ac:dyDescent="0.25">
      <c r="A113" s="33" t="s">
        <v>431</v>
      </c>
      <c r="B113" s="40">
        <v>9</v>
      </c>
      <c r="C113" s="40">
        <v>1</v>
      </c>
      <c r="D113" s="40">
        <v>15</v>
      </c>
      <c r="E113" s="40">
        <v>7</v>
      </c>
      <c r="F113" s="29">
        <f t="shared" si="1"/>
        <v>0.46666666666666667</v>
      </c>
    </row>
    <row r="114" spans="1:6" x14ac:dyDescent="0.25">
      <c r="A114" s="33" t="s">
        <v>460</v>
      </c>
      <c r="B114" s="40">
        <v>8</v>
      </c>
      <c r="C114" s="40">
        <v>1</v>
      </c>
      <c r="D114" s="40">
        <v>15</v>
      </c>
      <c r="E114" s="40">
        <v>7</v>
      </c>
      <c r="F114" s="29">
        <f t="shared" si="1"/>
        <v>0.46666666666666667</v>
      </c>
    </row>
    <row r="115" spans="1:6" x14ac:dyDescent="0.25">
      <c r="A115" s="33" t="s">
        <v>52</v>
      </c>
      <c r="B115" s="40">
        <v>8</v>
      </c>
      <c r="C115" s="40">
        <v>1</v>
      </c>
      <c r="D115" s="40">
        <v>15</v>
      </c>
      <c r="E115" s="40">
        <v>8</v>
      </c>
      <c r="F115" s="29">
        <f t="shared" si="1"/>
        <v>0.53333333333333333</v>
      </c>
    </row>
    <row r="116" spans="1:6" x14ac:dyDescent="0.25">
      <c r="A116" s="33" t="s">
        <v>433</v>
      </c>
      <c r="B116" s="40">
        <v>8</v>
      </c>
      <c r="C116" s="40">
        <v>1</v>
      </c>
      <c r="D116" s="40">
        <v>15</v>
      </c>
      <c r="E116" s="40">
        <v>3</v>
      </c>
      <c r="F116" s="29">
        <f t="shared" si="1"/>
        <v>0.2</v>
      </c>
    </row>
    <row r="117" spans="1:6" x14ac:dyDescent="0.25">
      <c r="A117" s="33" t="s">
        <v>54</v>
      </c>
      <c r="B117" s="40">
        <v>7</v>
      </c>
      <c r="C117" s="40">
        <v>1</v>
      </c>
      <c r="D117" s="40">
        <v>15</v>
      </c>
      <c r="E117" s="40">
        <v>9</v>
      </c>
      <c r="F117" s="29">
        <f t="shared" si="1"/>
        <v>0.6</v>
      </c>
    </row>
    <row r="118" spans="1:6" x14ac:dyDescent="0.25">
      <c r="A118" s="33" t="s">
        <v>90</v>
      </c>
      <c r="B118" s="40">
        <v>7</v>
      </c>
      <c r="C118" s="40">
        <v>1</v>
      </c>
      <c r="D118" s="40">
        <v>15</v>
      </c>
      <c r="E118" s="40">
        <v>1</v>
      </c>
      <c r="F118" s="29">
        <f t="shared" si="1"/>
        <v>6.6666666666666666E-2</v>
      </c>
    </row>
    <row r="119" spans="1:6" x14ac:dyDescent="0.25">
      <c r="A119" s="33" t="s">
        <v>461</v>
      </c>
      <c r="B119" s="40">
        <v>7</v>
      </c>
      <c r="C119" s="40">
        <v>1</v>
      </c>
      <c r="D119" s="40">
        <v>15</v>
      </c>
      <c r="E119" s="40">
        <v>13</v>
      </c>
      <c r="F119" s="29">
        <f t="shared" si="1"/>
        <v>0.8666666666666667</v>
      </c>
    </row>
    <row r="120" spans="1:6" x14ac:dyDescent="0.25">
      <c r="A120" s="33" t="s">
        <v>462</v>
      </c>
      <c r="B120" s="40">
        <v>6</v>
      </c>
      <c r="C120" s="40">
        <v>1</v>
      </c>
      <c r="D120" s="40">
        <v>15</v>
      </c>
      <c r="E120" s="40">
        <v>8</v>
      </c>
      <c r="F120" s="29">
        <f t="shared" si="1"/>
        <v>0.53333333333333333</v>
      </c>
    </row>
    <row r="121" spans="1:6" x14ac:dyDescent="0.25">
      <c r="A121" s="33" t="s">
        <v>55</v>
      </c>
      <c r="B121" s="40">
        <v>6</v>
      </c>
      <c r="C121" s="40">
        <v>1</v>
      </c>
      <c r="D121" s="40">
        <v>15</v>
      </c>
      <c r="E121" s="40">
        <v>5</v>
      </c>
      <c r="F121" s="29">
        <f t="shared" si="1"/>
        <v>0.33333333333333331</v>
      </c>
    </row>
    <row r="122" spans="1:6" x14ac:dyDescent="0.25">
      <c r="A122" s="33" t="s">
        <v>364</v>
      </c>
      <c r="B122" s="40">
        <v>4</v>
      </c>
      <c r="C122" s="40">
        <v>1</v>
      </c>
      <c r="D122" s="40">
        <v>15</v>
      </c>
      <c r="E122" s="40">
        <v>8</v>
      </c>
      <c r="F122" s="29">
        <f t="shared" si="1"/>
        <v>0.53333333333333333</v>
      </c>
    </row>
    <row r="123" spans="1:6" x14ac:dyDescent="0.25">
      <c r="A123" s="33" t="s">
        <v>57</v>
      </c>
      <c r="B123" s="40">
        <v>4</v>
      </c>
      <c r="C123" s="40">
        <v>1</v>
      </c>
      <c r="D123" s="40">
        <v>15</v>
      </c>
      <c r="E123" s="40">
        <v>4</v>
      </c>
      <c r="F123" s="29">
        <f t="shared" si="1"/>
        <v>0.26666666666666666</v>
      </c>
    </row>
    <row r="124" spans="1:6" x14ac:dyDescent="0.25">
      <c r="A124" s="33" t="s">
        <v>58</v>
      </c>
      <c r="B124" s="40">
        <v>3</v>
      </c>
      <c r="C124" s="40">
        <v>1</v>
      </c>
      <c r="D124" s="40">
        <v>15</v>
      </c>
      <c r="E124" s="40">
        <v>1</v>
      </c>
      <c r="F124" s="29">
        <f t="shared" si="1"/>
        <v>6.6666666666666666E-2</v>
      </c>
    </row>
    <row r="125" spans="1:6" x14ac:dyDescent="0.25">
      <c r="A125" s="33" t="s">
        <v>366</v>
      </c>
      <c r="B125" s="40"/>
      <c r="C125" s="40"/>
      <c r="D125" s="40"/>
      <c r="E125" s="40"/>
      <c r="F125" s="29" t="e">
        <f t="shared" si="1"/>
        <v>#DIV/0!</v>
      </c>
    </row>
    <row r="126" spans="1:6" x14ac:dyDescent="0.25">
      <c r="A126" s="15" t="s">
        <v>94</v>
      </c>
      <c r="B126" s="40">
        <v>525</v>
      </c>
      <c r="C126" s="40">
        <v>54</v>
      </c>
      <c r="D126" s="40">
        <v>755</v>
      </c>
      <c r="E126" s="40">
        <v>347</v>
      </c>
      <c r="F126" s="29">
        <f t="shared" si="1"/>
        <v>0.45960264900662251</v>
      </c>
    </row>
    <row r="127" spans="1:6" x14ac:dyDescent="0.25">
      <c r="A127" s="44" t="s">
        <v>96</v>
      </c>
      <c r="B127" s="40">
        <v>86</v>
      </c>
      <c r="C127" s="40">
        <v>6</v>
      </c>
      <c r="D127" s="40">
        <v>85</v>
      </c>
      <c r="E127" s="40">
        <v>48</v>
      </c>
      <c r="F127" s="29">
        <f t="shared" si="1"/>
        <v>0.56470588235294117</v>
      </c>
    </row>
    <row r="128" spans="1:6" x14ac:dyDescent="0.25">
      <c r="A128" s="44" t="s">
        <v>97</v>
      </c>
      <c r="B128" s="40">
        <v>71</v>
      </c>
      <c r="C128" s="40">
        <v>6</v>
      </c>
      <c r="D128" s="40">
        <v>85</v>
      </c>
      <c r="E128" s="40">
        <v>42</v>
      </c>
      <c r="F128" s="29">
        <f t="shared" si="1"/>
        <v>0.49411764705882355</v>
      </c>
    </row>
    <row r="129" spans="1:6" x14ac:dyDescent="0.25">
      <c r="A129" s="44" t="s">
        <v>101</v>
      </c>
      <c r="B129" s="40">
        <v>64</v>
      </c>
      <c r="C129" s="40">
        <v>6</v>
      </c>
      <c r="D129" s="40">
        <v>85</v>
      </c>
      <c r="E129" s="40">
        <v>46</v>
      </c>
      <c r="F129" s="29">
        <f t="shared" si="1"/>
        <v>0.54117647058823526</v>
      </c>
    </row>
    <row r="130" spans="1:6" x14ac:dyDescent="0.25">
      <c r="A130" s="44" t="s">
        <v>99</v>
      </c>
      <c r="B130" s="40">
        <v>58</v>
      </c>
      <c r="C130" s="40">
        <v>6</v>
      </c>
      <c r="D130" s="40">
        <v>85</v>
      </c>
      <c r="E130" s="40">
        <v>47</v>
      </c>
      <c r="F130" s="29">
        <f t="shared" si="1"/>
        <v>0.55294117647058827</v>
      </c>
    </row>
    <row r="131" spans="1:6" x14ac:dyDescent="0.25">
      <c r="A131" s="44" t="s">
        <v>98</v>
      </c>
      <c r="B131" s="40">
        <v>53</v>
      </c>
      <c r="C131" s="40">
        <v>5</v>
      </c>
      <c r="D131" s="40">
        <v>70</v>
      </c>
      <c r="E131" s="40">
        <v>43</v>
      </c>
      <c r="F131" s="29">
        <f t="shared" ref="F131:F194" si="2">E131/D131</f>
        <v>0.61428571428571432</v>
      </c>
    </row>
    <row r="132" spans="1:6" x14ac:dyDescent="0.25">
      <c r="A132" s="44" t="s">
        <v>103</v>
      </c>
      <c r="B132" s="40">
        <v>43</v>
      </c>
      <c r="C132" s="40">
        <v>5</v>
      </c>
      <c r="D132" s="40">
        <v>70</v>
      </c>
      <c r="E132" s="40">
        <v>23</v>
      </c>
      <c r="F132" s="29">
        <f t="shared" si="2"/>
        <v>0.32857142857142857</v>
      </c>
    </row>
    <row r="133" spans="1:6" x14ac:dyDescent="0.25">
      <c r="A133" s="33" t="s">
        <v>95</v>
      </c>
      <c r="B133" s="40">
        <v>30</v>
      </c>
      <c r="C133" s="40">
        <v>2</v>
      </c>
      <c r="D133" s="40">
        <v>30</v>
      </c>
      <c r="E133" s="40">
        <v>18</v>
      </c>
      <c r="F133" s="29">
        <f t="shared" si="2"/>
        <v>0.6</v>
      </c>
    </row>
    <row r="134" spans="1:6" x14ac:dyDescent="0.25">
      <c r="A134" s="33" t="s">
        <v>338</v>
      </c>
      <c r="B134" s="40">
        <v>23</v>
      </c>
      <c r="C134" s="40">
        <v>2</v>
      </c>
      <c r="D134" s="40">
        <v>25</v>
      </c>
      <c r="E134" s="40">
        <v>7</v>
      </c>
      <c r="F134" s="29">
        <f t="shared" si="2"/>
        <v>0.28000000000000003</v>
      </c>
    </row>
    <row r="135" spans="1:6" x14ac:dyDescent="0.25">
      <c r="A135" s="44" t="s">
        <v>102</v>
      </c>
      <c r="B135" s="40">
        <v>22</v>
      </c>
      <c r="C135" s="40">
        <v>3</v>
      </c>
      <c r="D135" s="40">
        <v>45</v>
      </c>
      <c r="E135" s="40">
        <v>13</v>
      </c>
      <c r="F135" s="29">
        <f t="shared" si="2"/>
        <v>0.28888888888888886</v>
      </c>
    </row>
    <row r="136" spans="1:6" x14ac:dyDescent="0.25">
      <c r="A136" s="44" t="s">
        <v>106</v>
      </c>
      <c r="B136" s="40">
        <v>17</v>
      </c>
      <c r="C136" s="40">
        <v>3</v>
      </c>
      <c r="D136" s="40">
        <v>40</v>
      </c>
      <c r="E136" s="40">
        <v>19</v>
      </c>
      <c r="F136" s="29">
        <f t="shared" si="2"/>
        <v>0.47499999999999998</v>
      </c>
    </row>
    <row r="137" spans="1:6" x14ac:dyDescent="0.25">
      <c r="A137" s="33" t="s">
        <v>340</v>
      </c>
      <c r="B137" s="40">
        <v>11</v>
      </c>
      <c r="C137" s="40">
        <v>2</v>
      </c>
      <c r="D137" s="40">
        <v>25</v>
      </c>
      <c r="E137" s="40">
        <v>15</v>
      </c>
      <c r="F137" s="29">
        <f t="shared" si="2"/>
        <v>0.6</v>
      </c>
    </row>
    <row r="138" spans="1:6" x14ac:dyDescent="0.25">
      <c r="A138" s="33" t="s">
        <v>100</v>
      </c>
      <c r="B138" s="40">
        <v>9</v>
      </c>
      <c r="C138" s="40">
        <v>1</v>
      </c>
      <c r="D138" s="40">
        <v>15</v>
      </c>
      <c r="E138" s="40">
        <v>5</v>
      </c>
      <c r="F138" s="29">
        <f t="shared" si="2"/>
        <v>0.33333333333333331</v>
      </c>
    </row>
    <row r="139" spans="1:6" x14ac:dyDescent="0.25">
      <c r="A139" s="33" t="s">
        <v>92</v>
      </c>
      <c r="B139" s="40">
        <v>7</v>
      </c>
      <c r="C139" s="40">
        <v>1</v>
      </c>
      <c r="D139" s="40">
        <v>10</v>
      </c>
      <c r="E139" s="40">
        <v>1</v>
      </c>
      <c r="F139" s="29">
        <f t="shared" si="2"/>
        <v>0.1</v>
      </c>
    </row>
    <row r="140" spans="1:6" x14ac:dyDescent="0.25">
      <c r="A140" s="33" t="s">
        <v>438</v>
      </c>
      <c r="B140" s="40">
        <v>7</v>
      </c>
      <c r="C140" s="40">
        <v>1</v>
      </c>
      <c r="D140" s="40">
        <v>15</v>
      </c>
      <c r="E140" s="40">
        <v>5</v>
      </c>
      <c r="F140" s="29">
        <f t="shared" si="2"/>
        <v>0.33333333333333331</v>
      </c>
    </row>
    <row r="141" spans="1:6" x14ac:dyDescent="0.25">
      <c r="A141" s="33" t="s">
        <v>439</v>
      </c>
      <c r="B141" s="40">
        <v>6</v>
      </c>
      <c r="C141" s="40">
        <v>1</v>
      </c>
      <c r="D141" s="40">
        <v>15</v>
      </c>
      <c r="E141" s="40">
        <v>7</v>
      </c>
      <c r="F141" s="29">
        <f t="shared" si="2"/>
        <v>0.46666666666666667</v>
      </c>
    </row>
    <row r="142" spans="1:6" x14ac:dyDescent="0.25">
      <c r="A142" s="33" t="s">
        <v>341</v>
      </c>
      <c r="B142" s="40">
        <v>5</v>
      </c>
      <c r="C142" s="40">
        <v>1</v>
      </c>
      <c r="D142" s="40">
        <v>10</v>
      </c>
      <c r="E142" s="40">
        <v>1</v>
      </c>
      <c r="F142" s="29">
        <f t="shared" si="2"/>
        <v>0.1</v>
      </c>
    </row>
    <row r="143" spans="1:6" x14ac:dyDescent="0.25">
      <c r="A143" s="33" t="s">
        <v>104</v>
      </c>
      <c r="B143" s="40">
        <v>5</v>
      </c>
      <c r="C143" s="40">
        <v>1</v>
      </c>
      <c r="D143" s="40">
        <v>15</v>
      </c>
      <c r="E143" s="40">
        <v>4</v>
      </c>
      <c r="F143" s="29">
        <f t="shared" si="2"/>
        <v>0.26666666666666666</v>
      </c>
    </row>
    <row r="144" spans="1:6" x14ac:dyDescent="0.25">
      <c r="A144" s="33" t="s">
        <v>88</v>
      </c>
      <c r="B144" s="40">
        <v>4</v>
      </c>
      <c r="C144" s="40">
        <v>1</v>
      </c>
      <c r="D144" s="40">
        <v>15</v>
      </c>
      <c r="E144" s="40">
        <v>2</v>
      </c>
      <c r="F144" s="29">
        <f t="shared" si="2"/>
        <v>0.13333333333333333</v>
      </c>
    </row>
    <row r="145" spans="1:6" x14ac:dyDescent="0.25">
      <c r="A145" s="33" t="s">
        <v>105</v>
      </c>
      <c r="B145" s="40">
        <v>4</v>
      </c>
      <c r="C145" s="40">
        <v>1</v>
      </c>
      <c r="D145" s="40">
        <v>15</v>
      </c>
      <c r="E145" s="40">
        <v>1</v>
      </c>
      <c r="F145" s="29">
        <f t="shared" si="2"/>
        <v>6.6666666666666666E-2</v>
      </c>
    </row>
    <row r="146" spans="1:6" x14ac:dyDescent="0.25">
      <c r="A146" s="33" t="s">
        <v>441</v>
      </c>
      <c r="B146" s="40"/>
      <c r="C146" s="40"/>
      <c r="D146" s="40"/>
      <c r="E146" s="40"/>
      <c r="F146" s="29" t="e">
        <f t="shared" si="2"/>
        <v>#DIV/0!</v>
      </c>
    </row>
    <row r="147" spans="1:6" x14ac:dyDescent="0.25">
      <c r="A147" s="33" t="s">
        <v>107</v>
      </c>
      <c r="B147" s="40"/>
      <c r="C147" s="40"/>
      <c r="D147" s="40"/>
      <c r="E147" s="40"/>
      <c r="F147" s="29" t="e">
        <f t="shared" si="2"/>
        <v>#DIV/0!</v>
      </c>
    </row>
    <row r="148" spans="1:6" x14ac:dyDescent="0.25">
      <c r="A148" s="15" t="s">
        <v>177</v>
      </c>
      <c r="B148" s="40">
        <v>0</v>
      </c>
      <c r="C148" s="40">
        <v>21</v>
      </c>
      <c r="D148" s="40"/>
      <c r="E148" s="40">
        <v>0</v>
      </c>
      <c r="F148" s="29" t="e">
        <f t="shared" si="2"/>
        <v>#DIV/0!</v>
      </c>
    </row>
    <row r="149" spans="1:6" x14ac:dyDescent="0.25">
      <c r="A149" s="33" t="s">
        <v>177</v>
      </c>
      <c r="B149" s="40">
        <v>0</v>
      </c>
      <c r="C149" s="40">
        <v>21</v>
      </c>
      <c r="D149" s="40"/>
      <c r="E149" s="40">
        <v>0</v>
      </c>
      <c r="F149" s="29" t="e">
        <f t="shared" si="2"/>
        <v>#DIV/0!</v>
      </c>
    </row>
    <row r="150" spans="1:6" x14ac:dyDescent="0.25">
      <c r="A150" s="15" t="s">
        <v>406</v>
      </c>
      <c r="B150" s="40">
        <v>265</v>
      </c>
      <c r="C150" s="40">
        <v>53</v>
      </c>
      <c r="D150" s="40">
        <v>510</v>
      </c>
      <c r="E150" s="40">
        <v>301</v>
      </c>
      <c r="F150" s="29">
        <f t="shared" si="2"/>
        <v>0.59019607843137256</v>
      </c>
    </row>
    <row r="151" spans="1:6" x14ac:dyDescent="0.25">
      <c r="A151" s="44" t="s">
        <v>93</v>
      </c>
      <c r="B151" s="40">
        <v>25</v>
      </c>
      <c r="C151" s="40">
        <v>5</v>
      </c>
      <c r="D151" s="40">
        <v>40</v>
      </c>
      <c r="E151" s="40">
        <v>34</v>
      </c>
      <c r="F151" s="29">
        <f t="shared" si="2"/>
        <v>0.85</v>
      </c>
    </row>
    <row r="152" spans="1:6" x14ac:dyDescent="0.25">
      <c r="A152" s="44" t="s">
        <v>64</v>
      </c>
      <c r="B152" s="40">
        <v>25</v>
      </c>
      <c r="C152" s="40">
        <v>5</v>
      </c>
      <c r="D152" s="40">
        <v>50</v>
      </c>
      <c r="E152" s="40">
        <v>31</v>
      </c>
      <c r="F152" s="29">
        <f t="shared" si="2"/>
        <v>0.62</v>
      </c>
    </row>
    <row r="153" spans="1:6" x14ac:dyDescent="0.25">
      <c r="A153" s="44" t="s">
        <v>85</v>
      </c>
      <c r="B153" s="40">
        <v>15</v>
      </c>
      <c r="C153" s="40">
        <v>3</v>
      </c>
      <c r="D153" s="40">
        <v>30</v>
      </c>
      <c r="E153" s="40">
        <v>20</v>
      </c>
      <c r="F153" s="29">
        <f t="shared" si="2"/>
        <v>0.66666666666666663</v>
      </c>
    </row>
    <row r="154" spans="1:6" x14ac:dyDescent="0.25">
      <c r="A154" s="33" t="s">
        <v>65</v>
      </c>
      <c r="B154" s="40">
        <v>10</v>
      </c>
      <c r="C154" s="40">
        <v>2</v>
      </c>
      <c r="D154" s="40">
        <v>20</v>
      </c>
      <c r="E154" s="40">
        <v>8</v>
      </c>
      <c r="F154" s="29">
        <f t="shared" si="2"/>
        <v>0.4</v>
      </c>
    </row>
    <row r="155" spans="1:6" x14ac:dyDescent="0.25">
      <c r="A155" s="33" t="s">
        <v>376</v>
      </c>
      <c r="B155" s="40">
        <v>10</v>
      </c>
      <c r="C155" s="40">
        <v>2</v>
      </c>
      <c r="D155" s="40">
        <v>20</v>
      </c>
      <c r="E155" s="40">
        <v>13</v>
      </c>
      <c r="F155" s="29">
        <f t="shared" si="2"/>
        <v>0.65</v>
      </c>
    </row>
    <row r="156" spans="1:6" x14ac:dyDescent="0.25">
      <c r="A156" s="33" t="s">
        <v>68</v>
      </c>
      <c r="B156" s="40">
        <v>10</v>
      </c>
      <c r="C156" s="40">
        <v>2</v>
      </c>
      <c r="D156" s="40">
        <v>20</v>
      </c>
      <c r="E156" s="40">
        <v>12</v>
      </c>
      <c r="F156" s="29">
        <f t="shared" si="2"/>
        <v>0.6</v>
      </c>
    </row>
    <row r="157" spans="1:6" x14ac:dyDescent="0.25">
      <c r="A157" s="33" t="s">
        <v>375</v>
      </c>
      <c r="B157" s="40">
        <v>10</v>
      </c>
      <c r="C157" s="40">
        <v>2</v>
      </c>
      <c r="D157" s="40">
        <v>20</v>
      </c>
      <c r="E157" s="40">
        <v>10</v>
      </c>
      <c r="F157" s="29">
        <f t="shared" si="2"/>
        <v>0.5</v>
      </c>
    </row>
    <row r="158" spans="1:6" x14ac:dyDescent="0.25">
      <c r="A158" s="33" t="s">
        <v>377</v>
      </c>
      <c r="B158" s="40">
        <v>10</v>
      </c>
      <c r="C158" s="40">
        <v>2</v>
      </c>
      <c r="D158" s="40">
        <v>20</v>
      </c>
      <c r="E158" s="40">
        <v>10</v>
      </c>
      <c r="F158" s="29">
        <f t="shared" si="2"/>
        <v>0.5</v>
      </c>
    </row>
    <row r="159" spans="1:6" x14ac:dyDescent="0.25">
      <c r="A159" s="33" t="s">
        <v>361</v>
      </c>
      <c r="B159" s="40">
        <v>5</v>
      </c>
      <c r="C159" s="40">
        <v>1</v>
      </c>
      <c r="D159" s="40">
        <v>10</v>
      </c>
      <c r="E159" s="40">
        <v>6</v>
      </c>
      <c r="F159" s="29">
        <f t="shared" si="2"/>
        <v>0.6</v>
      </c>
    </row>
    <row r="160" spans="1:6" x14ac:dyDescent="0.25">
      <c r="A160" s="33" t="s">
        <v>353</v>
      </c>
      <c r="B160" s="40">
        <v>5</v>
      </c>
      <c r="C160" s="40">
        <v>1</v>
      </c>
      <c r="D160" s="40">
        <v>10</v>
      </c>
      <c r="E160" s="40">
        <v>2</v>
      </c>
      <c r="F160" s="29">
        <f t="shared" si="2"/>
        <v>0.2</v>
      </c>
    </row>
    <row r="161" spans="1:6" x14ac:dyDescent="0.25">
      <c r="A161" s="33" t="s">
        <v>88</v>
      </c>
      <c r="B161" s="40">
        <v>5</v>
      </c>
      <c r="C161" s="40">
        <v>1</v>
      </c>
      <c r="D161" s="40">
        <v>10</v>
      </c>
      <c r="E161" s="40">
        <v>9</v>
      </c>
      <c r="F161" s="29">
        <f t="shared" si="2"/>
        <v>0.9</v>
      </c>
    </row>
    <row r="162" spans="1:6" x14ac:dyDescent="0.25">
      <c r="A162" s="33" t="s">
        <v>90</v>
      </c>
      <c r="B162" s="40">
        <v>5</v>
      </c>
      <c r="C162" s="40">
        <v>1</v>
      </c>
      <c r="D162" s="40">
        <v>10</v>
      </c>
      <c r="E162" s="40">
        <v>7</v>
      </c>
      <c r="F162" s="29">
        <f t="shared" si="2"/>
        <v>0.7</v>
      </c>
    </row>
    <row r="163" spans="1:6" x14ac:dyDescent="0.25">
      <c r="A163" s="33" t="s">
        <v>409</v>
      </c>
      <c r="B163" s="40">
        <v>5</v>
      </c>
      <c r="C163" s="40">
        <v>1</v>
      </c>
      <c r="D163" s="40">
        <v>10</v>
      </c>
      <c r="E163" s="40">
        <v>8</v>
      </c>
      <c r="F163" s="29">
        <f t="shared" si="2"/>
        <v>0.8</v>
      </c>
    </row>
    <row r="164" spans="1:6" x14ac:dyDescent="0.25">
      <c r="A164" s="33" t="s">
        <v>411</v>
      </c>
      <c r="B164" s="40">
        <v>5</v>
      </c>
      <c r="C164" s="40">
        <v>1</v>
      </c>
      <c r="D164" s="40">
        <v>10</v>
      </c>
      <c r="E164" s="40">
        <v>4</v>
      </c>
      <c r="F164" s="29">
        <f t="shared" si="2"/>
        <v>0.4</v>
      </c>
    </row>
    <row r="165" spans="1:6" x14ac:dyDescent="0.25">
      <c r="A165" s="33" t="s">
        <v>359</v>
      </c>
      <c r="B165" s="40">
        <v>5</v>
      </c>
      <c r="C165" s="40">
        <v>1</v>
      </c>
      <c r="D165" s="40">
        <v>10</v>
      </c>
      <c r="E165" s="40">
        <v>8</v>
      </c>
      <c r="F165" s="29">
        <f t="shared" si="2"/>
        <v>0.8</v>
      </c>
    </row>
    <row r="166" spans="1:6" x14ac:dyDescent="0.25">
      <c r="A166" s="33" t="s">
        <v>381</v>
      </c>
      <c r="B166" s="40">
        <v>5</v>
      </c>
      <c r="C166" s="40">
        <v>1</v>
      </c>
      <c r="D166" s="40">
        <v>20</v>
      </c>
      <c r="E166" s="40">
        <v>5</v>
      </c>
      <c r="F166" s="29">
        <f t="shared" si="2"/>
        <v>0.25</v>
      </c>
    </row>
    <row r="167" spans="1:6" x14ac:dyDescent="0.25">
      <c r="A167" s="33" t="s">
        <v>66</v>
      </c>
      <c r="B167" s="40">
        <v>5</v>
      </c>
      <c r="C167" s="40">
        <v>1</v>
      </c>
      <c r="D167" s="40">
        <v>10</v>
      </c>
      <c r="E167" s="40">
        <v>7</v>
      </c>
      <c r="F167" s="29">
        <f t="shared" si="2"/>
        <v>0.7</v>
      </c>
    </row>
    <row r="168" spans="1:6" x14ac:dyDescent="0.25">
      <c r="A168" s="33" t="s">
        <v>416</v>
      </c>
      <c r="B168" s="40">
        <v>5</v>
      </c>
      <c r="C168" s="40">
        <v>1</v>
      </c>
      <c r="D168" s="40">
        <v>10</v>
      </c>
      <c r="E168" s="40">
        <v>2</v>
      </c>
      <c r="F168" s="29">
        <f t="shared" si="2"/>
        <v>0.2</v>
      </c>
    </row>
    <row r="169" spans="1:6" x14ac:dyDescent="0.25">
      <c r="A169" s="33" t="s">
        <v>357</v>
      </c>
      <c r="B169" s="40">
        <v>5</v>
      </c>
      <c r="C169" s="40">
        <v>1</v>
      </c>
      <c r="D169" s="40">
        <v>10</v>
      </c>
      <c r="E169" s="40">
        <v>10</v>
      </c>
      <c r="F169" s="29">
        <f t="shared" si="2"/>
        <v>1</v>
      </c>
    </row>
    <row r="170" spans="1:6" x14ac:dyDescent="0.25">
      <c r="A170" s="33" t="s">
        <v>62</v>
      </c>
      <c r="B170" s="40">
        <v>5</v>
      </c>
      <c r="C170" s="40">
        <v>1</v>
      </c>
      <c r="D170" s="40">
        <v>10</v>
      </c>
      <c r="E170" s="40">
        <v>9</v>
      </c>
      <c r="F170" s="29">
        <f t="shared" si="2"/>
        <v>0.9</v>
      </c>
    </row>
    <row r="171" spans="1:6" x14ac:dyDescent="0.25">
      <c r="A171" s="33" t="s">
        <v>67</v>
      </c>
      <c r="B171" s="40">
        <v>5</v>
      </c>
      <c r="C171" s="40">
        <v>1</v>
      </c>
      <c r="D171" s="40">
        <v>10</v>
      </c>
      <c r="E171" s="40">
        <v>6</v>
      </c>
      <c r="F171" s="29">
        <f t="shared" si="2"/>
        <v>0.6</v>
      </c>
    </row>
    <row r="172" spans="1:6" x14ac:dyDescent="0.25">
      <c r="A172" s="33" t="s">
        <v>84</v>
      </c>
      <c r="B172" s="40">
        <v>5</v>
      </c>
      <c r="C172" s="40">
        <v>1</v>
      </c>
      <c r="D172" s="40">
        <v>10</v>
      </c>
      <c r="E172" s="40">
        <v>9</v>
      </c>
      <c r="F172" s="29">
        <f t="shared" si="2"/>
        <v>0.9</v>
      </c>
    </row>
    <row r="173" spans="1:6" x14ac:dyDescent="0.25">
      <c r="A173" s="33" t="s">
        <v>378</v>
      </c>
      <c r="B173" s="40">
        <v>5</v>
      </c>
      <c r="C173" s="40">
        <v>1</v>
      </c>
      <c r="D173" s="40"/>
      <c r="E173" s="40"/>
      <c r="F173" s="29" t="e">
        <f t="shared" si="2"/>
        <v>#DIV/0!</v>
      </c>
    </row>
    <row r="174" spans="1:6" x14ac:dyDescent="0.25">
      <c r="A174" s="33" t="s">
        <v>410</v>
      </c>
      <c r="B174" s="40">
        <v>5</v>
      </c>
      <c r="C174" s="40">
        <v>1</v>
      </c>
      <c r="D174" s="40">
        <v>10</v>
      </c>
      <c r="E174" s="40">
        <v>2</v>
      </c>
      <c r="F174" s="29">
        <f t="shared" si="2"/>
        <v>0.2</v>
      </c>
    </row>
    <row r="175" spans="1:6" x14ac:dyDescent="0.25">
      <c r="A175" s="33" t="s">
        <v>413</v>
      </c>
      <c r="B175" s="40">
        <v>5</v>
      </c>
      <c r="C175" s="40">
        <v>1</v>
      </c>
      <c r="D175" s="40">
        <v>10</v>
      </c>
      <c r="E175" s="40">
        <v>4</v>
      </c>
      <c r="F175" s="29">
        <f t="shared" si="2"/>
        <v>0.4</v>
      </c>
    </row>
    <row r="176" spans="1:6" x14ac:dyDescent="0.25">
      <c r="A176" s="33" t="s">
        <v>408</v>
      </c>
      <c r="B176" s="40">
        <v>5</v>
      </c>
      <c r="C176" s="40">
        <v>1</v>
      </c>
      <c r="D176" s="40">
        <v>10</v>
      </c>
      <c r="E176" s="40">
        <v>9</v>
      </c>
      <c r="F176" s="29">
        <f t="shared" si="2"/>
        <v>0.9</v>
      </c>
    </row>
    <row r="177" spans="1:6" x14ac:dyDescent="0.25">
      <c r="A177" s="33" t="s">
        <v>412</v>
      </c>
      <c r="B177" s="40">
        <v>5</v>
      </c>
      <c r="C177" s="40">
        <v>1</v>
      </c>
      <c r="D177" s="40">
        <v>10</v>
      </c>
      <c r="E177" s="40">
        <v>4</v>
      </c>
      <c r="F177" s="29">
        <f t="shared" si="2"/>
        <v>0.4</v>
      </c>
    </row>
    <row r="178" spans="1:6" x14ac:dyDescent="0.25">
      <c r="A178" s="33" t="s">
        <v>331</v>
      </c>
      <c r="B178" s="40">
        <v>5</v>
      </c>
      <c r="C178" s="40">
        <v>1</v>
      </c>
      <c r="D178" s="40">
        <v>10</v>
      </c>
      <c r="E178" s="40">
        <v>6</v>
      </c>
      <c r="F178" s="29">
        <f t="shared" si="2"/>
        <v>0.6</v>
      </c>
    </row>
    <row r="179" spans="1:6" x14ac:dyDescent="0.25">
      <c r="A179" s="33" t="s">
        <v>352</v>
      </c>
      <c r="B179" s="40">
        <v>5</v>
      </c>
      <c r="C179" s="40">
        <v>1</v>
      </c>
      <c r="D179" s="40">
        <v>10</v>
      </c>
      <c r="E179" s="40">
        <v>7</v>
      </c>
      <c r="F179" s="29">
        <f t="shared" si="2"/>
        <v>0.7</v>
      </c>
    </row>
    <row r="180" spans="1:6" x14ac:dyDescent="0.25">
      <c r="A180" s="33" t="s">
        <v>455</v>
      </c>
      <c r="B180" s="40">
        <v>5</v>
      </c>
      <c r="C180" s="40">
        <v>1</v>
      </c>
      <c r="D180" s="40">
        <v>10</v>
      </c>
      <c r="E180" s="40">
        <v>10</v>
      </c>
      <c r="F180" s="29">
        <f t="shared" si="2"/>
        <v>1</v>
      </c>
    </row>
    <row r="181" spans="1:6" x14ac:dyDescent="0.25">
      <c r="A181" s="33" t="s">
        <v>86</v>
      </c>
      <c r="B181" s="40">
        <v>5</v>
      </c>
      <c r="C181" s="40">
        <v>1</v>
      </c>
      <c r="D181" s="40">
        <v>10</v>
      </c>
      <c r="E181" s="40">
        <v>10</v>
      </c>
      <c r="F181" s="29">
        <f t="shared" si="2"/>
        <v>1</v>
      </c>
    </row>
    <row r="182" spans="1:6" x14ac:dyDescent="0.25">
      <c r="A182" s="33" t="s">
        <v>407</v>
      </c>
      <c r="B182" s="40">
        <v>5</v>
      </c>
      <c r="C182" s="40">
        <v>1</v>
      </c>
      <c r="D182" s="40">
        <v>10</v>
      </c>
      <c r="E182" s="40">
        <v>0</v>
      </c>
      <c r="F182" s="29">
        <f t="shared" si="2"/>
        <v>0</v>
      </c>
    </row>
    <row r="183" spans="1:6" x14ac:dyDescent="0.25">
      <c r="A183" s="33" t="s">
        <v>414</v>
      </c>
      <c r="B183" s="40">
        <v>5</v>
      </c>
      <c r="C183" s="40">
        <v>1</v>
      </c>
      <c r="D183" s="40">
        <v>10</v>
      </c>
      <c r="E183" s="40">
        <v>2</v>
      </c>
      <c r="F183" s="29">
        <f t="shared" si="2"/>
        <v>0.2</v>
      </c>
    </row>
    <row r="184" spans="1:6" x14ac:dyDescent="0.25">
      <c r="A184" s="33" t="s">
        <v>92</v>
      </c>
      <c r="B184" s="40">
        <v>5</v>
      </c>
      <c r="C184" s="40">
        <v>1</v>
      </c>
      <c r="D184" s="40"/>
      <c r="E184" s="40"/>
      <c r="F184" s="29" t="e">
        <f t="shared" si="2"/>
        <v>#DIV/0!</v>
      </c>
    </row>
    <row r="185" spans="1:6" x14ac:dyDescent="0.25">
      <c r="A185" s="33" t="s">
        <v>360</v>
      </c>
      <c r="B185" s="40">
        <v>5</v>
      </c>
      <c r="C185" s="40">
        <v>1</v>
      </c>
      <c r="D185" s="40">
        <v>10</v>
      </c>
      <c r="E185" s="40">
        <v>0</v>
      </c>
      <c r="F185" s="29">
        <f t="shared" si="2"/>
        <v>0</v>
      </c>
    </row>
    <row r="186" spans="1:6" x14ac:dyDescent="0.25">
      <c r="A186" s="33" t="s">
        <v>89</v>
      </c>
      <c r="B186" s="40">
        <v>5</v>
      </c>
      <c r="C186" s="40">
        <v>1</v>
      </c>
      <c r="D186" s="40">
        <v>10</v>
      </c>
      <c r="E186" s="40">
        <v>10</v>
      </c>
      <c r="F186" s="29">
        <f t="shared" si="2"/>
        <v>1</v>
      </c>
    </row>
    <row r="187" spans="1:6" x14ac:dyDescent="0.25">
      <c r="A187" s="33" t="s">
        <v>415</v>
      </c>
      <c r="B187" s="40">
        <v>5</v>
      </c>
      <c r="C187" s="40">
        <v>1</v>
      </c>
      <c r="D187" s="40">
        <v>10</v>
      </c>
      <c r="E187" s="40">
        <v>5</v>
      </c>
      <c r="F187" s="29">
        <f t="shared" si="2"/>
        <v>0.5</v>
      </c>
    </row>
    <row r="188" spans="1:6" x14ac:dyDescent="0.25">
      <c r="A188" s="33" t="s">
        <v>417</v>
      </c>
      <c r="B188" s="40">
        <v>5</v>
      </c>
      <c r="C188" s="40">
        <v>1</v>
      </c>
      <c r="D188" s="40">
        <v>10</v>
      </c>
      <c r="E188" s="40">
        <v>2</v>
      </c>
      <c r="F188" s="29">
        <f t="shared" si="2"/>
        <v>0.2</v>
      </c>
    </row>
    <row r="189" spans="1:6" x14ac:dyDescent="0.25">
      <c r="A189" s="15" t="s">
        <v>485</v>
      </c>
      <c r="B189" s="40">
        <v>364</v>
      </c>
      <c r="C189" s="40">
        <v>31</v>
      </c>
      <c r="D189" s="40">
        <v>610</v>
      </c>
      <c r="E189" s="40">
        <v>164</v>
      </c>
      <c r="F189" s="29">
        <f t="shared" si="2"/>
        <v>0.26885245901639343</v>
      </c>
    </row>
    <row r="190" spans="1:6" x14ac:dyDescent="0.25">
      <c r="A190" s="44" t="s">
        <v>124</v>
      </c>
      <c r="B190" s="40">
        <v>70</v>
      </c>
      <c r="C190" s="40">
        <v>5</v>
      </c>
      <c r="D190" s="40">
        <v>100</v>
      </c>
      <c r="E190" s="40">
        <v>27</v>
      </c>
      <c r="F190" s="29">
        <f t="shared" si="2"/>
        <v>0.27</v>
      </c>
    </row>
    <row r="191" spans="1:6" x14ac:dyDescent="0.25">
      <c r="A191" s="44" t="s">
        <v>123</v>
      </c>
      <c r="B191" s="40">
        <v>48</v>
      </c>
      <c r="C191" s="40">
        <v>4</v>
      </c>
      <c r="D191" s="40">
        <v>80</v>
      </c>
      <c r="E191" s="40">
        <v>21</v>
      </c>
      <c r="F191" s="29">
        <f t="shared" si="2"/>
        <v>0.26250000000000001</v>
      </c>
    </row>
    <row r="192" spans="1:6" x14ac:dyDescent="0.25">
      <c r="A192" s="44" t="s">
        <v>125</v>
      </c>
      <c r="B192" s="40">
        <v>34</v>
      </c>
      <c r="C192" s="40">
        <v>3</v>
      </c>
      <c r="D192" s="40">
        <v>50</v>
      </c>
      <c r="E192" s="40">
        <v>17</v>
      </c>
      <c r="F192" s="29">
        <f t="shared" si="2"/>
        <v>0.34</v>
      </c>
    </row>
    <row r="193" spans="1:6" x14ac:dyDescent="0.25">
      <c r="A193" s="33" t="s">
        <v>379</v>
      </c>
      <c r="B193" s="40">
        <v>24</v>
      </c>
      <c r="C193" s="40">
        <v>2</v>
      </c>
      <c r="D193" s="40">
        <v>40</v>
      </c>
      <c r="E193" s="40">
        <v>11</v>
      </c>
      <c r="F193" s="29">
        <f t="shared" si="2"/>
        <v>0.27500000000000002</v>
      </c>
    </row>
    <row r="194" spans="1:6" x14ac:dyDescent="0.25">
      <c r="A194" s="33" t="s">
        <v>126</v>
      </c>
      <c r="B194" s="40">
        <v>22</v>
      </c>
      <c r="C194" s="40">
        <v>2</v>
      </c>
      <c r="D194" s="40">
        <v>40</v>
      </c>
      <c r="E194" s="40">
        <v>6</v>
      </c>
      <c r="F194" s="29">
        <f t="shared" si="2"/>
        <v>0.15</v>
      </c>
    </row>
    <row r="195" spans="1:6" x14ac:dyDescent="0.25">
      <c r="A195" s="33" t="s">
        <v>449</v>
      </c>
      <c r="B195" s="40">
        <v>15</v>
      </c>
      <c r="C195" s="40">
        <v>1</v>
      </c>
      <c r="D195" s="40">
        <v>20</v>
      </c>
      <c r="E195" s="40">
        <v>11</v>
      </c>
      <c r="F195" s="29">
        <f t="shared" ref="F195:F227" si="3">E195/D195</f>
        <v>0.55000000000000004</v>
      </c>
    </row>
    <row r="196" spans="1:6" x14ac:dyDescent="0.25">
      <c r="A196" s="33" t="s">
        <v>474</v>
      </c>
      <c r="B196" s="40">
        <v>15</v>
      </c>
      <c r="C196" s="40">
        <v>1</v>
      </c>
      <c r="D196" s="40">
        <v>20</v>
      </c>
      <c r="E196" s="40">
        <v>12</v>
      </c>
      <c r="F196" s="29">
        <f t="shared" si="3"/>
        <v>0.6</v>
      </c>
    </row>
    <row r="197" spans="1:6" x14ac:dyDescent="0.25">
      <c r="A197" s="33" t="s">
        <v>370</v>
      </c>
      <c r="B197" s="40">
        <v>13</v>
      </c>
      <c r="C197" s="40">
        <v>1</v>
      </c>
      <c r="D197" s="40">
        <v>20</v>
      </c>
      <c r="E197" s="40">
        <v>3</v>
      </c>
      <c r="F197" s="29">
        <f t="shared" si="3"/>
        <v>0.15</v>
      </c>
    </row>
    <row r="198" spans="1:6" x14ac:dyDescent="0.25">
      <c r="A198" s="33" t="s">
        <v>475</v>
      </c>
      <c r="B198" s="40">
        <v>13</v>
      </c>
      <c r="C198" s="40">
        <v>1</v>
      </c>
      <c r="D198" s="40">
        <v>20</v>
      </c>
      <c r="E198" s="40">
        <v>6</v>
      </c>
      <c r="F198" s="29">
        <f t="shared" si="3"/>
        <v>0.3</v>
      </c>
    </row>
    <row r="199" spans="1:6" x14ac:dyDescent="0.25">
      <c r="A199" s="33" t="s">
        <v>450</v>
      </c>
      <c r="B199" s="40">
        <v>13</v>
      </c>
      <c r="C199" s="40">
        <v>1</v>
      </c>
      <c r="D199" s="40">
        <v>20</v>
      </c>
      <c r="E199" s="40">
        <v>7</v>
      </c>
      <c r="F199" s="29">
        <f t="shared" si="3"/>
        <v>0.35</v>
      </c>
    </row>
    <row r="200" spans="1:6" x14ac:dyDescent="0.25">
      <c r="A200" s="33" t="s">
        <v>476</v>
      </c>
      <c r="B200" s="40">
        <v>12</v>
      </c>
      <c r="C200" s="40">
        <v>1</v>
      </c>
      <c r="D200" s="40">
        <v>20</v>
      </c>
      <c r="E200" s="40">
        <v>8</v>
      </c>
      <c r="F200" s="29">
        <f t="shared" si="3"/>
        <v>0.4</v>
      </c>
    </row>
    <row r="201" spans="1:6" x14ac:dyDescent="0.25">
      <c r="A201" s="33" t="s">
        <v>380</v>
      </c>
      <c r="B201" s="40">
        <v>11</v>
      </c>
      <c r="C201" s="40">
        <v>1</v>
      </c>
      <c r="D201" s="40">
        <v>20</v>
      </c>
      <c r="E201" s="40">
        <v>0</v>
      </c>
      <c r="F201" s="29">
        <f t="shared" si="3"/>
        <v>0</v>
      </c>
    </row>
    <row r="202" spans="1:6" x14ac:dyDescent="0.25">
      <c r="A202" s="33" t="s">
        <v>477</v>
      </c>
      <c r="B202" s="40">
        <v>11</v>
      </c>
      <c r="C202" s="40">
        <v>1</v>
      </c>
      <c r="D202" s="40">
        <v>20</v>
      </c>
      <c r="E202" s="40">
        <v>6</v>
      </c>
      <c r="F202" s="29">
        <f t="shared" si="3"/>
        <v>0.3</v>
      </c>
    </row>
    <row r="203" spans="1:6" x14ac:dyDescent="0.25">
      <c r="A203" s="33" t="s">
        <v>451</v>
      </c>
      <c r="B203" s="40">
        <v>10</v>
      </c>
      <c r="C203" s="40">
        <v>1</v>
      </c>
      <c r="D203" s="40">
        <v>20</v>
      </c>
      <c r="E203" s="40">
        <v>11</v>
      </c>
      <c r="F203" s="29">
        <f t="shared" si="3"/>
        <v>0.55000000000000004</v>
      </c>
    </row>
    <row r="204" spans="1:6" x14ac:dyDescent="0.25">
      <c r="A204" s="33" t="s">
        <v>351</v>
      </c>
      <c r="B204" s="40">
        <v>10</v>
      </c>
      <c r="C204" s="40">
        <v>1</v>
      </c>
      <c r="D204" s="40">
        <v>20</v>
      </c>
      <c r="E204" s="40">
        <v>2</v>
      </c>
      <c r="F204" s="29">
        <f t="shared" si="3"/>
        <v>0.1</v>
      </c>
    </row>
    <row r="205" spans="1:6" x14ac:dyDescent="0.25">
      <c r="A205" s="33" t="s">
        <v>478</v>
      </c>
      <c r="B205" s="40">
        <v>10</v>
      </c>
      <c r="C205" s="40">
        <v>1</v>
      </c>
      <c r="D205" s="40">
        <v>20</v>
      </c>
      <c r="E205" s="40">
        <v>4</v>
      </c>
      <c r="F205" s="29">
        <f t="shared" si="3"/>
        <v>0.2</v>
      </c>
    </row>
    <row r="206" spans="1:6" x14ac:dyDescent="0.25">
      <c r="A206" s="33" t="s">
        <v>480</v>
      </c>
      <c r="B206" s="40">
        <v>9</v>
      </c>
      <c r="C206" s="40">
        <v>1</v>
      </c>
      <c r="D206" s="40">
        <v>20</v>
      </c>
      <c r="E206" s="40">
        <v>6</v>
      </c>
      <c r="F206" s="29">
        <f t="shared" si="3"/>
        <v>0.3</v>
      </c>
    </row>
    <row r="207" spans="1:6" x14ac:dyDescent="0.25">
      <c r="A207" s="33" t="s">
        <v>452</v>
      </c>
      <c r="B207" s="40">
        <v>9</v>
      </c>
      <c r="C207" s="40">
        <v>1</v>
      </c>
      <c r="D207" s="40">
        <v>20</v>
      </c>
      <c r="E207" s="40">
        <v>4</v>
      </c>
      <c r="F207" s="29">
        <f t="shared" si="3"/>
        <v>0.2</v>
      </c>
    </row>
    <row r="208" spans="1:6" x14ac:dyDescent="0.25">
      <c r="A208" s="33" t="s">
        <v>481</v>
      </c>
      <c r="B208" s="40">
        <v>8</v>
      </c>
      <c r="C208" s="40">
        <v>1</v>
      </c>
      <c r="D208" s="40">
        <v>20</v>
      </c>
      <c r="E208" s="40">
        <v>0</v>
      </c>
      <c r="F208" s="29">
        <f t="shared" si="3"/>
        <v>0</v>
      </c>
    </row>
    <row r="209" spans="1:6" x14ac:dyDescent="0.25">
      <c r="A209" s="33" t="s">
        <v>453</v>
      </c>
      <c r="B209" s="40">
        <v>7</v>
      </c>
      <c r="C209" s="40">
        <v>1</v>
      </c>
      <c r="D209" s="40">
        <v>20</v>
      </c>
      <c r="E209" s="40">
        <v>2</v>
      </c>
      <c r="F209" s="29">
        <f t="shared" si="3"/>
        <v>0.1</v>
      </c>
    </row>
    <row r="210" spans="1:6" x14ac:dyDescent="0.25">
      <c r="A210" s="15" t="s">
        <v>486</v>
      </c>
      <c r="B210" s="40">
        <v>227</v>
      </c>
      <c r="C210" s="40">
        <v>17</v>
      </c>
      <c r="D210" s="40">
        <v>340</v>
      </c>
      <c r="E210" s="40">
        <v>77</v>
      </c>
      <c r="F210" s="29">
        <f t="shared" si="3"/>
        <v>0.22647058823529412</v>
      </c>
    </row>
    <row r="211" spans="1:6" x14ac:dyDescent="0.25">
      <c r="A211" s="44" t="s">
        <v>128</v>
      </c>
      <c r="B211" s="40">
        <v>73</v>
      </c>
      <c r="C211" s="40">
        <v>5</v>
      </c>
      <c r="D211" s="40">
        <v>100</v>
      </c>
      <c r="E211" s="40">
        <v>18</v>
      </c>
      <c r="F211" s="29">
        <f t="shared" si="3"/>
        <v>0.18</v>
      </c>
    </row>
    <row r="212" spans="1:6" x14ac:dyDescent="0.25">
      <c r="A212" s="44" t="s">
        <v>129</v>
      </c>
      <c r="B212" s="40">
        <v>38</v>
      </c>
      <c r="C212" s="40">
        <v>3</v>
      </c>
      <c r="D212" s="40">
        <v>60</v>
      </c>
      <c r="E212" s="40">
        <v>11</v>
      </c>
      <c r="F212" s="29">
        <f t="shared" si="3"/>
        <v>0.18333333333333332</v>
      </c>
    </row>
    <row r="213" spans="1:6" x14ac:dyDescent="0.25">
      <c r="A213" s="33" t="s">
        <v>127</v>
      </c>
      <c r="B213" s="40">
        <v>27</v>
      </c>
      <c r="C213" s="40">
        <v>2</v>
      </c>
      <c r="D213" s="40">
        <v>40</v>
      </c>
      <c r="E213" s="40">
        <v>6</v>
      </c>
      <c r="F213" s="29">
        <f t="shared" si="3"/>
        <v>0.15</v>
      </c>
    </row>
    <row r="214" spans="1:6" x14ac:dyDescent="0.25">
      <c r="A214" s="33" t="s">
        <v>130</v>
      </c>
      <c r="B214" s="40">
        <v>26</v>
      </c>
      <c r="C214" s="40">
        <v>2</v>
      </c>
      <c r="D214" s="40">
        <v>40</v>
      </c>
      <c r="E214" s="40">
        <v>25</v>
      </c>
      <c r="F214" s="29">
        <f t="shared" si="3"/>
        <v>0.625</v>
      </c>
    </row>
    <row r="215" spans="1:6" x14ac:dyDescent="0.25">
      <c r="A215" s="33" t="s">
        <v>368</v>
      </c>
      <c r="B215" s="40">
        <v>15</v>
      </c>
      <c r="C215" s="40">
        <v>1</v>
      </c>
      <c r="D215" s="40">
        <v>20</v>
      </c>
      <c r="E215" s="40">
        <v>9</v>
      </c>
      <c r="F215" s="29">
        <f t="shared" si="3"/>
        <v>0.45</v>
      </c>
    </row>
    <row r="216" spans="1:6" x14ac:dyDescent="0.25">
      <c r="A216" s="33" t="s">
        <v>470</v>
      </c>
      <c r="B216" s="40">
        <v>13</v>
      </c>
      <c r="C216" s="40">
        <v>1</v>
      </c>
      <c r="D216" s="40">
        <v>20</v>
      </c>
      <c r="E216" s="40">
        <v>2</v>
      </c>
      <c r="F216" s="29">
        <f t="shared" si="3"/>
        <v>0.1</v>
      </c>
    </row>
    <row r="217" spans="1:6" x14ac:dyDescent="0.25">
      <c r="A217" s="33" t="s">
        <v>448</v>
      </c>
      <c r="B217" s="40">
        <v>12</v>
      </c>
      <c r="C217" s="40">
        <v>1</v>
      </c>
      <c r="D217" s="40">
        <v>20</v>
      </c>
      <c r="E217" s="40">
        <v>4</v>
      </c>
      <c r="F217" s="29">
        <f t="shared" si="3"/>
        <v>0.2</v>
      </c>
    </row>
    <row r="218" spans="1:6" x14ac:dyDescent="0.25">
      <c r="A218" s="33" t="s">
        <v>471</v>
      </c>
      <c r="B218" s="40">
        <v>12</v>
      </c>
      <c r="C218" s="40">
        <v>1</v>
      </c>
      <c r="D218" s="40">
        <v>20</v>
      </c>
      <c r="E218" s="40">
        <v>2</v>
      </c>
      <c r="F218" s="29">
        <f t="shared" si="3"/>
        <v>0.1</v>
      </c>
    </row>
    <row r="219" spans="1:6" x14ac:dyDescent="0.25">
      <c r="A219" s="33" t="s">
        <v>472</v>
      </c>
      <c r="B219" s="40">
        <v>11</v>
      </c>
      <c r="C219" s="40">
        <v>1</v>
      </c>
      <c r="D219" s="40">
        <v>20</v>
      </c>
      <c r="E219" s="40">
        <v>0</v>
      </c>
      <c r="F219" s="29">
        <f t="shared" si="3"/>
        <v>0</v>
      </c>
    </row>
    <row r="220" spans="1:6" x14ac:dyDescent="0.25">
      <c r="A220" s="15" t="s">
        <v>484</v>
      </c>
      <c r="B220" s="40">
        <v>28</v>
      </c>
      <c r="C220" s="40">
        <v>2</v>
      </c>
      <c r="D220" s="40">
        <v>40</v>
      </c>
      <c r="E220" s="40">
        <v>22</v>
      </c>
      <c r="F220" s="29">
        <f t="shared" si="3"/>
        <v>0.55000000000000004</v>
      </c>
    </row>
    <row r="221" spans="1:6" x14ac:dyDescent="0.25">
      <c r="A221" s="33" t="s">
        <v>443</v>
      </c>
      <c r="B221" s="40">
        <v>15</v>
      </c>
      <c r="C221" s="40">
        <v>1</v>
      </c>
      <c r="D221" s="40">
        <v>20</v>
      </c>
      <c r="E221" s="40">
        <v>12</v>
      </c>
      <c r="F221" s="29">
        <f t="shared" si="3"/>
        <v>0.6</v>
      </c>
    </row>
    <row r="222" spans="1:6" x14ac:dyDescent="0.25">
      <c r="A222" s="33" t="s">
        <v>444</v>
      </c>
      <c r="B222" s="40">
        <v>13</v>
      </c>
      <c r="C222" s="40">
        <v>1</v>
      </c>
      <c r="D222" s="40">
        <v>20</v>
      </c>
      <c r="E222" s="40">
        <v>10</v>
      </c>
      <c r="F222" s="29">
        <f t="shared" si="3"/>
        <v>0.5</v>
      </c>
    </row>
    <row r="223" spans="1:6" x14ac:dyDescent="0.25">
      <c r="A223" s="15" t="s">
        <v>468</v>
      </c>
      <c r="B223" s="40">
        <v>15</v>
      </c>
      <c r="C223" s="40">
        <v>1</v>
      </c>
      <c r="D223" s="40">
        <v>20</v>
      </c>
      <c r="E223" s="40">
        <v>12</v>
      </c>
      <c r="F223" s="29">
        <f t="shared" si="3"/>
        <v>0.6</v>
      </c>
    </row>
    <row r="224" spans="1:6" x14ac:dyDescent="0.25">
      <c r="A224" s="33" t="s">
        <v>121</v>
      </c>
      <c r="B224" s="40">
        <v>15</v>
      </c>
      <c r="C224" s="40">
        <v>1</v>
      </c>
      <c r="D224" s="40">
        <v>20</v>
      </c>
      <c r="E224" s="40">
        <v>12</v>
      </c>
      <c r="F224" s="29">
        <f t="shared" si="3"/>
        <v>0.6</v>
      </c>
    </row>
    <row r="225" spans="1:6" x14ac:dyDescent="0.25">
      <c r="A225" s="15" t="s">
        <v>469</v>
      </c>
      <c r="B225" s="40">
        <v>15</v>
      </c>
      <c r="C225" s="40">
        <v>1</v>
      </c>
      <c r="D225" s="40">
        <v>20</v>
      </c>
      <c r="E225" s="40">
        <v>2</v>
      </c>
      <c r="F225" s="29">
        <f t="shared" si="3"/>
        <v>0.1</v>
      </c>
    </row>
    <row r="226" spans="1:6" x14ac:dyDescent="0.25">
      <c r="A226" s="33" t="s">
        <v>350</v>
      </c>
      <c r="B226" s="40">
        <v>15</v>
      </c>
      <c r="C226" s="40">
        <v>1</v>
      </c>
      <c r="D226" s="40">
        <v>20</v>
      </c>
      <c r="E226" s="40">
        <v>2</v>
      </c>
      <c r="F226" s="29">
        <f t="shared" si="3"/>
        <v>0.1</v>
      </c>
    </row>
    <row r="227" spans="1:6" x14ac:dyDescent="0.25">
      <c r="A227" s="15" t="s">
        <v>178</v>
      </c>
      <c r="B227" s="40">
        <v>3365</v>
      </c>
      <c r="C227" s="40">
        <v>395</v>
      </c>
      <c r="D227" s="40">
        <v>5190</v>
      </c>
      <c r="E227" s="40">
        <v>2344</v>
      </c>
      <c r="F227" s="29">
        <f t="shared" si="3"/>
        <v>0.45163776493256264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40ECD-B637-423D-99C2-B40E94BD1898}">
  <dimension ref="A1:V32"/>
  <sheetViews>
    <sheetView showGridLines="0" topLeftCell="P1" workbookViewId="0">
      <selection activeCell="R8" sqref="R8"/>
    </sheetView>
  </sheetViews>
  <sheetFormatPr defaultRowHeight="15" x14ac:dyDescent="0.25"/>
  <cols>
    <col min="1" max="1" width="38.140625" bestFit="1" customWidth="1"/>
    <col min="2" max="2" width="9.85546875" bestFit="1" customWidth="1"/>
    <col min="3" max="3" width="3.5703125" customWidth="1"/>
    <col min="4" max="4" width="38.140625" bestFit="1" customWidth="1"/>
    <col min="5" max="5" width="8" bestFit="1" customWidth="1"/>
    <col min="6" max="7" width="6.140625" bestFit="1" customWidth="1"/>
    <col min="8" max="8" width="8.28515625" bestFit="1" customWidth="1"/>
    <col min="9" max="9" width="3" bestFit="1" customWidth="1"/>
    <col min="10" max="10" width="38.140625" bestFit="1" customWidth="1"/>
    <col min="11" max="11" width="17.28515625" bestFit="1" customWidth="1"/>
    <col min="12" max="12" width="10.140625" style="29" bestFit="1" customWidth="1"/>
    <col min="13" max="13" width="8" bestFit="1" customWidth="1"/>
    <col min="18" max="18" width="23.28515625" style="41" bestFit="1" customWidth="1"/>
    <col min="19" max="19" width="17.28515625" style="41" bestFit="1" customWidth="1"/>
    <col min="20" max="22" width="12.140625" style="41" bestFit="1" customWidth="1"/>
    <col min="23" max="24" width="12.140625" bestFit="1" customWidth="1"/>
    <col min="25" max="25" width="11.85546875" bestFit="1" customWidth="1"/>
    <col min="26" max="28" width="11.7109375" bestFit="1" customWidth="1"/>
    <col min="29" max="29" width="7.28515625" bestFit="1" customWidth="1"/>
    <col min="30" max="30" width="21.7109375" bestFit="1" customWidth="1"/>
    <col min="31" max="31" width="20.42578125" bestFit="1" customWidth="1"/>
    <col min="32" max="32" width="20.7109375" bestFit="1" customWidth="1"/>
    <col min="33" max="33" width="11.85546875" bestFit="1" customWidth="1"/>
    <col min="34" max="35" width="12.140625" bestFit="1" customWidth="1"/>
    <col min="36" max="36" width="8.28515625" bestFit="1" customWidth="1"/>
  </cols>
  <sheetData>
    <row r="1" spans="1:22" ht="15" customHeight="1" x14ac:dyDescent="0.25">
      <c r="A1" s="36" t="s">
        <v>179</v>
      </c>
      <c r="B1" s="36"/>
      <c r="D1" s="37" t="s">
        <v>180</v>
      </c>
      <c r="E1" s="37"/>
      <c r="F1" s="37"/>
      <c r="G1" s="37"/>
      <c r="H1" s="37"/>
      <c r="J1" s="38" t="s">
        <v>318</v>
      </c>
      <c r="K1" s="38"/>
      <c r="L1" s="38"/>
      <c r="M1" s="38"/>
      <c r="R1" s="37" t="s">
        <v>180</v>
      </c>
      <c r="S1" s="37"/>
      <c r="T1" s="37"/>
      <c r="U1" s="37"/>
      <c r="V1" s="37"/>
    </row>
    <row r="2" spans="1:22" ht="15" customHeight="1" x14ac:dyDescent="0.25">
      <c r="A2" s="36"/>
      <c r="B2" s="36"/>
      <c r="D2" s="37"/>
      <c r="E2" s="37"/>
      <c r="F2" s="37"/>
      <c r="G2" s="37"/>
      <c r="H2" s="37"/>
      <c r="J2" s="38"/>
      <c r="K2" s="38"/>
      <c r="L2" s="38"/>
      <c r="M2" s="38"/>
      <c r="R2" s="37"/>
      <c r="S2" s="37"/>
      <c r="T2" s="37"/>
      <c r="U2" s="37"/>
      <c r="V2" s="37"/>
    </row>
    <row r="3" spans="1:22" x14ac:dyDescent="0.25">
      <c r="R3" s="14" t="s">
        <v>131</v>
      </c>
      <c r="S3" s="41" t="s">
        <v>405</v>
      </c>
    </row>
    <row r="4" spans="1:22" x14ac:dyDescent="0.25">
      <c r="A4" s="14" t="s">
        <v>131</v>
      </c>
      <c r="B4" s="41" t="s">
        <v>401</v>
      </c>
      <c r="D4" s="14" t="s">
        <v>131</v>
      </c>
      <c r="E4" t="s">
        <v>401</v>
      </c>
      <c r="J4" s="14" t="s">
        <v>131</v>
      </c>
      <c r="K4" s="41" t="s">
        <v>405</v>
      </c>
      <c r="R4" s="14" t="s">
        <v>4</v>
      </c>
      <c r="S4" s="41" t="s">
        <v>405</v>
      </c>
    </row>
    <row r="6" spans="1:22" x14ac:dyDescent="0.25">
      <c r="A6" s="14" t="s">
        <v>176</v>
      </c>
      <c r="B6" t="s">
        <v>403</v>
      </c>
      <c r="D6" s="14" t="s">
        <v>491</v>
      </c>
      <c r="E6" s="14" t="s">
        <v>317</v>
      </c>
      <c r="J6" s="14" t="s">
        <v>176</v>
      </c>
      <c r="K6" s="41" t="s">
        <v>487</v>
      </c>
      <c r="L6" s="41" t="s">
        <v>488</v>
      </c>
      <c r="M6" s="34" t="s">
        <v>489</v>
      </c>
      <c r="R6" s="14" t="s">
        <v>176</v>
      </c>
      <c r="S6" t="s">
        <v>504</v>
      </c>
      <c r="T6"/>
      <c r="U6"/>
      <c r="V6"/>
    </row>
    <row r="7" spans="1:22" x14ac:dyDescent="0.25">
      <c r="A7" s="15" t="s">
        <v>18</v>
      </c>
      <c r="B7" s="40">
        <v>818</v>
      </c>
      <c r="D7" s="14" t="s">
        <v>176</v>
      </c>
      <c r="E7" s="21" t="s">
        <v>314</v>
      </c>
      <c r="F7" s="20" t="s">
        <v>315</v>
      </c>
      <c r="G7" s="19" t="s">
        <v>316</v>
      </c>
      <c r="H7" t="s">
        <v>490</v>
      </c>
      <c r="J7" s="15" t="s">
        <v>26</v>
      </c>
      <c r="K7" s="40">
        <v>65</v>
      </c>
      <c r="L7" s="40">
        <v>24</v>
      </c>
      <c r="M7" s="29">
        <f>L7/K7</f>
        <v>0.36923076923076925</v>
      </c>
      <c r="R7" s="15" t="s">
        <v>483</v>
      </c>
      <c r="S7" s="40">
        <v>54</v>
      </c>
      <c r="T7"/>
      <c r="U7"/>
      <c r="V7"/>
    </row>
    <row r="8" spans="1:22" x14ac:dyDescent="0.25">
      <c r="A8" s="15" t="s">
        <v>20</v>
      </c>
      <c r="B8" s="40">
        <v>628</v>
      </c>
      <c r="D8" s="15" t="s">
        <v>20</v>
      </c>
      <c r="E8">
        <v>19</v>
      </c>
      <c r="F8">
        <v>13</v>
      </c>
      <c r="G8">
        <v>11</v>
      </c>
      <c r="H8">
        <v>43</v>
      </c>
      <c r="J8" s="15" t="s">
        <v>20</v>
      </c>
      <c r="K8" s="40">
        <v>850</v>
      </c>
      <c r="L8" s="40">
        <v>406</v>
      </c>
      <c r="M8" s="29">
        <f t="shared" ref="M8:M29" si="0">L8/K8</f>
        <v>0.47764705882352942</v>
      </c>
      <c r="R8" s="15" t="s">
        <v>454</v>
      </c>
      <c r="S8" s="40">
        <v>89</v>
      </c>
      <c r="T8"/>
      <c r="U8"/>
      <c r="V8"/>
    </row>
    <row r="9" spans="1:22" x14ac:dyDescent="0.25">
      <c r="A9" s="15" t="s">
        <v>16</v>
      </c>
      <c r="B9" s="40">
        <v>399</v>
      </c>
      <c r="D9" s="15" t="s">
        <v>18</v>
      </c>
      <c r="E9">
        <v>9</v>
      </c>
      <c r="F9">
        <v>11</v>
      </c>
      <c r="G9">
        <v>14</v>
      </c>
      <c r="H9">
        <v>34</v>
      </c>
      <c r="J9" s="15" t="s">
        <v>91</v>
      </c>
      <c r="K9" s="40">
        <v>35</v>
      </c>
      <c r="L9" s="40">
        <v>10</v>
      </c>
      <c r="M9" s="29">
        <f t="shared" si="0"/>
        <v>0.2857142857142857</v>
      </c>
      <c r="R9" s="15" t="s">
        <v>354</v>
      </c>
      <c r="S9" s="40">
        <v>49</v>
      </c>
      <c r="T9"/>
      <c r="U9"/>
      <c r="V9"/>
    </row>
    <row r="10" spans="1:22" x14ac:dyDescent="0.25">
      <c r="A10" s="15" t="s">
        <v>13</v>
      </c>
      <c r="B10" s="40">
        <v>321</v>
      </c>
      <c r="D10" s="15" t="s">
        <v>13</v>
      </c>
      <c r="E10">
        <v>12</v>
      </c>
      <c r="F10">
        <v>5</v>
      </c>
      <c r="G10">
        <v>3</v>
      </c>
      <c r="H10">
        <v>20</v>
      </c>
      <c r="J10" s="15" t="s">
        <v>18</v>
      </c>
      <c r="K10" s="40">
        <v>1200</v>
      </c>
      <c r="L10" s="40">
        <v>515</v>
      </c>
      <c r="M10" s="29">
        <f t="shared" si="0"/>
        <v>0.42916666666666664</v>
      </c>
      <c r="R10" s="15" t="s">
        <v>356</v>
      </c>
      <c r="S10" s="40">
        <v>80</v>
      </c>
      <c r="T10"/>
      <c r="U10"/>
      <c r="V10"/>
    </row>
    <row r="11" spans="1:22" x14ac:dyDescent="0.25">
      <c r="A11" s="15" t="s">
        <v>112</v>
      </c>
      <c r="B11" s="40">
        <v>320</v>
      </c>
      <c r="D11" s="15" t="s">
        <v>112</v>
      </c>
      <c r="E11">
        <v>5</v>
      </c>
      <c r="F11">
        <v>5</v>
      </c>
      <c r="G11">
        <v>5</v>
      </c>
      <c r="H11">
        <v>15</v>
      </c>
      <c r="J11" s="15" t="s">
        <v>87</v>
      </c>
      <c r="K11" s="40">
        <v>65</v>
      </c>
      <c r="L11" s="40">
        <v>25</v>
      </c>
      <c r="M11" s="29">
        <f t="shared" si="0"/>
        <v>0.38461538461538464</v>
      </c>
      <c r="R11" s="15" t="s">
        <v>355</v>
      </c>
      <c r="S11" s="40">
        <v>53</v>
      </c>
      <c r="T11"/>
      <c r="U11"/>
      <c r="V11"/>
    </row>
    <row r="12" spans="1:22" x14ac:dyDescent="0.25">
      <c r="A12" s="15" t="s">
        <v>28</v>
      </c>
      <c r="B12" s="40">
        <v>189</v>
      </c>
      <c r="D12" s="15" t="s">
        <v>16</v>
      </c>
      <c r="E12">
        <v>6</v>
      </c>
      <c r="F12">
        <v>7</v>
      </c>
      <c r="G12">
        <v>2</v>
      </c>
      <c r="H12">
        <v>15</v>
      </c>
      <c r="J12" s="15" t="s">
        <v>122</v>
      </c>
      <c r="K12" s="40">
        <v>20</v>
      </c>
      <c r="L12" s="40">
        <v>12</v>
      </c>
      <c r="M12" s="29">
        <f t="shared" si="0"/>
        <v>0.6</v>
      </c>
      <c r="R12" s="15" t="s">
        <v>382</v>
      </c>
      <c r="S12" s="40">
        <v>26</v>
      </c>
      <c r="T12"/>
      <c r="U12"/>
      <c r="V12"/>
    </row>
    <row r="13" spans="1:22" x14ac:dyDescent="0.25">
      <c r="A13" s="15" t="s">
        <v>23</v>
      </c>
      <c r="B13" s="40">
        <v>130</v>
      </c>
      <c r="D13" s="15" t="s">
        <v>28</v>
      </c>
      <c r="E13">
        <v>2</v>
      </c>
      <c r="F13">
        <v>5</v>
      </c>
      <c r="G13">
        <v>1</v>
      </c>
      <c r="H13">
        <v>8</v>
      </c>
      <c r="J13" s="15" t="s">
        <v>16</v>
      </c>
      <c r="K13" s="40">
        <v>610</v>
      </c>
      <c r="L13" s="40">
        <v>266</v>
      </c>
      <c r="M13" s="29">
        <f t="shared" si="0"/>
        <v>0.43606557377049182</v>
      </c>
      <c r="R13" s="15" t="s">
        <v>490</v>
      </c>
      <c r="S13" s="40">
        <v>351</v>
      </c>
      <c r="T13"/>
      <c r="U13"/>
      <c r="V13"/>
    </row>
    <row r="14" spans="1:22" x14ac:dyDescent="0.25">
      <c r="A14" s="15" t="s">
        <v>38</v>
      </c>
      <c r="B14" s="40">
        <v>115</v>
      </c>
      <c r="D14" s="15" t="s">
        <v>38</v>
      </c>
      <c r="E14">
        <v>3</v>
      </c>
      <c r="F14">
        <v>2</v>
      </c>
      <c r="G14">
        <v>1</v>
      </c>
      <c r="H14">
        <v>6</v>
      </c>
      <c r="J14" s="15" t="s">
        <v>53</v>
      </c>
      <c r="K14" s="40">
        <v>75</v>
      </c>
      <c r="L14" s="40">
        <v>22</v>
      </c>
      <c r="M14" s="29">
        <f t="shared" si="0"/>
        <v>0.29333333333333333</v>
      </c>
      <c r="R14"/>
      <c r="S14"/>
      <c r="T14"/>
      <c r="U14"/>
      <c r="V14"/>
    </row>
    <row r="15" spans="1:22" x14ac:dyDescent="0.25">
      <c r="A15" s="15" t="s">
        <v>87</v>
      </c>
      <c r="B15" s="40">
        <v>70</v>
      </c>
      <c r="D15" s="15" t="s">
        <v>63</v>
      </c>
      <c r="G15">
        <v>3</v>
      </c>
      <c r="H15">
        <v>3</v>
      </c>
      <c r="J15" s="15" t="s">
        <v>38</v>
      </c>
      <c r="K15" s="40">
        <v>185</v>
      </c>
      <c r="L15" s="40">
        <v>105</v>
      </c>
      <c r="M15" s="29">
        <f t="shared" si="0"/>
        <v>0.56756756756756754</v>
      </c>
      <c r="R15"/>
      <c r="S15"/>
      <c r="T15"/>
      <c r="U15"/>
      <c r="V15"/>
    </row>
    <row r="16" spans="1:22" x14ac:dyDescent="0.25">
      <c r="A16" s="15" t="s">
        <v>63</v>
      </c>
      <c r="B16" s="40">
        <v>63</v>
      </c>
      <c r="D16" s="15" t="s">
        <v>53</v>
      </c>
      <c r="F16">
        <v>3</v>
      </c>
      <c r="H16">
        <v>3</v>
      </c>
      <c r="J16" s="15" t="s">
        <v>13</v>
      </c>
      <c r="K16" s="40">
        <v>390</v>
      </c>
      <c r="L16" s="40">
        <v>241</v>
      </c>
      <c r="M16" s="29">
        <f t="shared" si="0"/>
        <v>0.61794871794871797</v>
      </c>
      <c r="R16"/>
      <c r="S16"/>
      <c r="T16"/>
      <c r="U16"/>
      <c r="V16"/>
    </row>
    <row r="17" spans="1:22" x14ac:dyDescent="0.25">
      <c r="A17" s="15" t="s">
        <v>82</v>
      </c>
      <c r="B17" s="40">
        <v>58</v>
      </c>
      <c r="D17" s="15" t="s">
        <v>87</v>
      </c>
      <c r="F17">
        <v>3</v>
      </c>
      <c r="H17">
        <v>3</v>
      </c>
      <c r="J17" s="15" t="s">
        <v>23</v>
      </c>
      <c r="K17" s="40">
        <v>235</v>
      </c>
      <c r="L17" s="40">
        <v>64</v>
      </c>
      <c r="M17" s="29">
        <f t="shared" si="0"/>
        <v>0.2723404255319149</v>
      </c>
      <c r="R17"/>
      <c r="S17"/>
      <c r="T17"/>
      <c r="U17"/>
      <c r="V17"/>
    </row>
    <row r="18" spans="1:22" x14ac:dyDescent="0.25">
      <c r="A18" s="15" t="s">
        <v>53</v>
      </c>
      <c r="B18" s="40">
        <v>47</v>
      </c>
      <c r="D18" s="15" t="s">
        <v>82</v>
      </c>
      <c r="G18">
        <v>2</v>
      </c>
      <c r="H18">
        <v>2</v>
      </c>
      <c r="J18" s="15" t="s">
        <v>28</v>
      </c>
      <c r="K18" s="40">
        <v>225</v>
      </c>
      <c r="L18" s="40">
        <v>97</v>
      </c>
      <c r="M18" s="29">
        <f t="shared" si="0"/>
        <v>0.43111111111111111</v>
      </c>
      <c r="R18"/>
      <c r="S18"/>
      <c r="T18"/>
      <c r="U18"/>
      <c r="V18"/>
    </row>
    <row r="19" spans="1:22" x14ac:dyDescent="0.25">
      <c r="A19" s="15" t="s">
        <v>91</v>
      </c>
      <c r="B19" s="40">
        <v>44</v>
      </c>
      <c r="D19" s="15" t="s">
        <v>372</v>
      </c>
      <c r="G19">
        <v>2</v>
      </c>
      <c r="H19">
        <v>2</v>
      </c>
      <c r="J19" s="15" t="s">
        <v>112</v>
      </c>
      <c r="K19" s="40">
        <v>415</v>
      </c>
      <c r="L19" s="40">
        <v>145</v>
      </c>
      <c r="M19" s="29">
        <f t="shared" si="0"/>
        <v>0.3493975903614458</v>
      </c>
      <c r="R19"/>
      <c r="S19"/>
      <c r="T19"/>
      <c r="U19"/>
      <c r="V19"/>
    </row>
    <row r="20" spans="1:22" x14ac:dyDescent="0.25">
      <c r="A20" s="15" t="s">
        <v>26</v>
      </c>
      <c r="B20" s="40">
        <v>40</v>
      </c>
      <c r="D20" s="15" t="s">
        <v>464</v>
      </c>
      <c r="E20">
        <v>2</v>
      </c>
      <c r="H20">
        <v>2</v>
      </c>
      <c r="J20" s="15" t="s">
        <v>82</v>
      </c>
      <c r="K20" s="40">
        <v>90</v>
      </c>
      <c r="L20" s="40">
        <v>27</v>
      </c>
      <c r="M20" s="29">
        <f t="shared" si="0"/>
        <v>0.3</v>
      </c>
      <c r="R20"/>
      <c r="S20"/>
      <c r="T20"/>
      <c r="U20"/>
      <c r="V20"/>
    </row>
    <row r="21" spans="1:22" x14ac:dyDescent="0.25">
      <c r="A21" s="15" t="s">
        <v>464</v>
      </c>
      <c r="B21" s="40">
        <v>30</v>
      </c>
      <c r="D21" s="15" t="s">
        <v>26</v>
      </c>
      <c r="E21">
        <v>1</v>
      </c>
      <c r="H21">
        <v>1</v>
      </c>
      <c r="J21" s="15" t="s">
        <v>63</v>
      </c>
      <c r="K21" s="40">
        <v>80</v>
      </c>
      <c r="L21" s="40">
        <v>22</v>
      </c>
      <c r="M21" s="29">
        <f t="shared" si="0"/>
        <v>0.27500000000000002</v>
      </c>
      <c r="R21"/>
      <c r="S21"/>
      <c r="T21"/>
      <c r="U21"/>
      <c r="V21"/>
    </row>
    <row r="22" spans="1:22" x14ac:dyDescent="0.25">
      <c r="A22" s="15" t="s">
        <v>459</v>
      </c>
      <c r="B22" s="40">
        <v>18</v>
      </c>
      <c r="D22" s="15" t="s">
        <v>369</v>
      </c>
      <c r="E22">
        <v>1</v>
      </c>
      <c r="H22">
        <v>1</v>
      </c>
      <c r="J22" s="15" t="s">
        <v>358</v>
      </c>
      <c r="K22" s="40"/>
      <c r="L22" s="40"/>
      <c r="M22" s="29" t="e">
        <f t="shared" si="0"/>
        <v>#DIV/0!</v>
      </c>
      <c r="R22"/>
      <c r="S22"/>
      <c r="T22"/>
      <c r="U22"/>
      <c r="V22"/>
    </row>
    <row r="23" spans="1:22" x14ac:dyDescent="0.25">
      <c r="A23" s="15" t="s">
        <v>372</v>
      </c>
      <c r="B23" s="40">
        <v>15</v>
      </c>
      <c r="D23" s="15" t="s">
        <v>23</v>
      </c>
      <c r="E23">
        <v>1</v>
      </c>
      <c r="H23">
        <v>1</v>
      </c>
      <c r="J23" s="15" t="s">
        <v>369</v>
      </c>
      <c r="K23" s="40">
        <v>20</v>
      </c>
      <c r="L23" s="40">
        <v>9</v>
      </c>
      <c r="M23" s="29">
        <f t="shared" si="0"/>
        <v>0.45</v>
      </c>
      <c r="R23"/>
      <c r="S23"/>
      <c r="T23"/>
      <c r="U23"/>
      <c r="V23"/>
    </row>
    <row r="24" spans="1:22" x14ac:dyDescent="0.25">
      <c r="A24" s="15" t="s">
        <v>369</v>
      </c>
      <c r="B24" s="40">
        <v>15</v>
      </c>
      <c r="D24" s="15" t="s">
        <v>122</v>
      </c>
      <c r="E24">
        <v>1</v>
      </c>
      <c r="H24">
        <v>1</v>
      </c>
      <c r="J24" s="15" t="s">
        <v>372</v>
      </c>
      <c r="K24" s="40">
        <v>20</v>
      </c>
      <c r="L24" s="40">
        <v>4</v>
      </c>
      <c r="M24" s="29">
        <f t="shared" si="0"/>
        <v>0.2</v>
      </c>
      <c r="R24"/>
      <c r="S24"/>
      <c r="T24"/>
      <c r="U24"/>
      <c r="V24"/>
    </row>
    <row r="25" spans="1:22" x14ac:dyDescent="0.25">
      <c r="A25" s="15" t="s">
        <v>122</v>
      </c>
      <c r="B25" s="40">
        <v>15</v>
      </c>
      <c r="D25" s="15" t="s">
        <v>91</v>
      </c>
      <c r="G25">
        <v>1</v>
      </c>
      <c r="H25">
        <v>1</v>
      </c>
      <c r="J25" s="15" t="s">
        <v>432</v>
      </c>
      <c r="K25" s="40">
        <v>15</v>
      </c>
      <c r="L25" s="40">
        <v>7</v>
      </c>
      <c r="M25" s="29">
        <f t="shared" si="0"/>
        <v>0.46666666666666667</v>
      </c>
      <c r="R25"/>
      <c r="S25"/>
      <c r="T25"/>
      <c r="U25"/>
      <c r="V25"/>
    </row>
    <row r="26" spans="1:22" x14ac:dyDescent="0.25">
      <c r="A26" s="15" t="s">
        <v>358</v>
      </c>
      <c r="B26" s="40">
        <v>15</v>
      </c>
      <c r="D26" s="15" t="s">
        <v>490</v>
      </c>
      <c r="E26">
        <v>62</v>
      </c>
      <c r="F26">
        <v>54</v>
      </c>
      <c r="G26">
        <v>45</v>
      </c>
      <c r="H26">
        <v>161</v>
      </c>
      <c r="J26" s="15" t="s">
        <v>440</v>
      </c>
      <c r="K26" s="40">
        <v>15</v>
      </c>
      <c r="L26" s="40">
        <v>7</v>
      </c>
      <c r="M26" s="29">
        <f t="shared" si="0"/>
        <v>0.46666666666666667</v>
      </c>
      <c r="R26"/>
      <c r="S26"/>
      <c r="T26"/>
      <c r="U26"/>
      <c r="V26"/>
    </row>
    <row r="27" spans="1:22" x14ac:dyDescent="0.25">
      <c r="A27" s="15" t="s">
        <v>432</v>
      </c>
      <c r="B27" s="40">
        <v>9</v>
      </c>
      <c r="J27" s="15" t="s">
        <v>459</v>
      </c>
      <c r="K27" s="40">
        <v>30</v>
      </c>
      <c r="L27" s="40">
        <v>17</v>
      </c>
      <c r="M27" s="29">
        <f t="shared" si="0"/>
        <v>0.56666666666666665</v>
      </c>
    </row>
    <row r="28" spans="1:22" x14ac:dyDescent="0.25">
      <c r="A28" s="15" t="s">
        <v>440</v>
      </c>
      <c r="B28" s="40">
        <v>6</v>
      </c>
      <c r="J28" s="15" t="s">
        <v>464</v>
      </c>
      <c r="K28" s="40">
        <v>40</v>
      </c>
      <c r="L28" s="40">
        <v>18</v>
      </c>
      <c r="M28" s="29">
        <f t="shared" si="0"/>
        <v>0.45</v>
      </c>
    </row>
    <row r="29" spans="1:22" x14ac:dyDescent="0.25">
      <c r="A29" s="15" t="s">
        <v>177</v>
      </c>
      <c r="B29" s="40">
        <v>0</v>
      </c>
      <c r="J29" s="15" t="s">
        <v>178</v>
      </c>
      <c r="K29" s="40">
        <v>4680</v>
      </c>
      <c r="L29" s="40">
        <v>2043</v>
      </c>
      <c r="M29" s="29">
        <f t="shared" si="0"/>
        <v>0.43653846153846154</v>
      </c>
    </row>
    <row r="30" spans="1:22" x14ac:dyDescent="0.25">
      <c r="A30" s="15" t="s">
        <v>178</v>
      </c>
      <c r="B30" s="40">
        <v>3365</v>
      </c>
      <c r="L30"/>
    </row>
    <row r="31" spans="1:22" x14ac:dyDescent="0.25">
      <c r="L31"/>
    </row>
    <row r="32" spans="1:22" x14ac:dyDescent="0.25">
      <c r="L32"/>
    </row>
  </sheetData>
  <mergeCells count="4">
    <mergeCell ref="A1:B2"/>
    <mergeCell ref="D1:H2"/>
    <mergeCell ref="J1:M2"/>
    <mergeCell ref="R1:V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FAAC-8CB3-49C7-BFCF-110DA1CDA798}">
  <dimension ref="A1:W432"/>
  <sheetViews>
    <sheetView topLeftCell="A142" workbookViewId="0">
      <selection activeCell="A177" sqref="A177"/>
    </sheetView>
  </sheetViews>
  <sheetFormatPr defaultColWidth="6.85546875" defaultRowHeight="15" zeroHeight="1" x14ac:dyDescent="0.25"/>
  <cols>
    <col min="1" max="1" width="23.7109375" bestFit="1" customWidth="1"/>
    <col min="2" max="2" width="23.28515625" bestFit="1" customWidth="1"/>
    <col min="3" max="3" width="8.85546875" bestFit="1" customWidth="1"/>
    <col min="4" max="4" width="8.85546875" customWidth="1"/>
    <col min="5" max="5" width="8.85546875" style="29" customWidth="1"/>
    <col min="6" max="8" width="6.140625" bestFit="1" customWidth="1"/>
    <col min="9" max="9" width="6.140625" customWidth="1"/>
    <col min="10" max="10" width="6.140625" bestFit="1" customWidth="1"/>
    <col min="11" max="11" width="9.85546875" bestFit="1" customWidth="1"/>
    <col min="12" max="12" width="9.85546875" customWidth="1"/>
    <col min="13" max="13" width="7.5703125" bestFit="1" customWidth="1"/>
    <col min="14" max="14" width="6.140625" bestFit="1" customWidth="1"/>
    <col min="15" max="15" width="27.42578125" bestFit="1" customWidth="1"/>
    <col min="16" max="16" width="41.28515625" bestFit="1" customWidth="1"/>
    <col min="17" max="17" width="5" style="24" bestFit="1" customWidth="1"/>
    <col min="18" max="18" width="4.85546875" style="24" bestFit="1" customWidth="1"/>
    <col min="19" max="19" width="9" bestFit="1" customWidth="1"/>
    <col min="20" max="20" width="10.28515625" bestFit="1" customWidth="1"/>
    <col min="21" max="21" width="11.42578125" bestFit="1" customWidth="1"/>
    <col min="22" max="22" width="7.42578125" bestFit="1" customWidth="1"/>
    <col min="23" max="23" width="27.42578125" bestFit="1" customWidth="1"/>
  </cols>
  <sheetData>
    <row r="1" spans="1:23" ht="16.5" x14ac:dyDescent="0.25">
      <c r="A1" s="13" t="s">
        <v>131</v>
      </c>
      <c r="B1" s="13" t="s">
        <v>132</v>
      </c>
      <c r="C1" s="13" t="s">
        <v>319</v>
      </c>
      <c r="D1" s="13" t="s">
        <v>404</v>
      </c>
      <c r="E1" s="28" t="s">
        <v>384</v>
      </c>
      <c r="F1" s="13" t="s">
        <v>320</v>
      </c>
      <c r="G1" s="13" t="s">
        <v>321</v>
      </c>
      <c r="H1" s="13" t="s">
        <v>322</v>
      </c>
      <c r="I1" s="13" t="s">
        <v>323</v>
      </c>
      <c r="J1" s="13" t="s">
        <v>383</v>
      </c>
      <c r="K1" s="13" t="s">
        <v>133</v>
      </c>
      <c r="L1" s="13" t="s">
        <v>402</v>
      </c>
      <c r="M1" s="13" t="s">
        <v>1</v>
      </c>
      <c r="N1" s="13" t="s">
        <v>2</v>
      </c>
      <c r="O1" s="13" t="s">
        <v>3</v>
      </c>
      <c r="P1" s="13" t="s">
        <v>4</v>
      </c>
      <c r="Q1" s="22" t="s">
        <v>5</v>
      </c>
      <c r="R1" s="13" t="s">
        <v>6</v>
      </c>
      <c r="S1" s="13" t="s">
        <v>7</v>
      </c>
      <c r="T1" s="13" t="s">
        <v>8</v>
      </c>
      <c r="U1" s="13" t="s">
        <v>9</v>
      </c>
      <c r="V1" s="13" t="s">
        <v>10</v>
      </c>
      <c r="W1" s="13" t="s">
        <v>11</v>
      </c>
    </row>
    <row r="2" spans="1:23" ht="16.5" x14ac:dyDescent="0.25">
      <c r="A2" t="s">
        <v>0</v>
      </c>
      <c r="B2" t="s">
        <v>356</v>
      </c>
      <c r="C2">
        <v>10</v>
      </c>
      <c r="D2">
        <f>Table1[[#This Row],[Skott]]-SUM(Table1[[#This Row],[T1]:[T5]])</f>
        <v>2</v>
      </c>
      <c r="E2" s="29">
        <f>IFERROR(-(SUM(Table1[[#This Row],[T1]:[T5]])-Table1[[#This Row],[Skott]])/Table1[[#This Row],[Skott]],"")</f>
        <v>0.2</v>
      </c>
      <c r="F2" s="27">
        <f>IFERROR(LEFT(Table1[[#This Row],[L]],1)*1,"")</f>
        <v>3</v>
      </c>
      <c r="G2" s="27">
        <f>IFERROR(RIGHT(LEFT(Table1[[#This Row],[L]],2),1)*1,"")</f>
        <v>5</v>
      </c>
      <c r="H2" s="27" t="str">
        <f>IFERROR(IF(Table1[[#This Row],[Skott]]=10,"",RIGHT(Table1[[#This Row],[L]],1))*1,"")</f>
        <v/>
      </c>
      <c r="I2" s="27" t="str">
        <f>IFERROR(LEFT(Table1[[#This Row],[S]],1)*1,"")</f>
        <v/>
      </c>
      <c r="J2" s="27" t="str">
        <f>IFERROR(RIGHT(LEFT(Table1[[#This Row],[S]],2),1)*1,"")</f>
        <v/>
      </c>
      <c r="K2">
        <f>IF(Table1[[#This Row],[Plac]]="",0,IFERROR(VLOOKUP(Table1[[#This Row],[Plac]],Referens!$B$16:$C$28,2,0),1))</f>
        <v>8</v>
      </c>
      <c r="L2">
        <v>5</v>
      </c>
      <c r="M2" s="9">
        <v>7</v>
      </c>
      <c r="N2" s="9">
        <v>6</v>
      </c>
      <c r="O2" s="10" t="s">
        <v>25</v>
      </c>
      <c r="P2" s="10" t="s">
        <v>26</v>
      </c>
      <c r="Q2" s="23">
        <v>35</v>
      </c>
      <c r="R2" s="23"/>
      <c r="S2" s="11">
        <v>0.39791666666666664</v>
      </c>
      <c r="T2" s="11">
        <v>0.16666666666666666</v>
      </c>
      <c r="U2" s="11">
        <v>0.56458333333333333</v>
      </c>
      <c r="V2" s="11">
        <v>0.24652777777777779</v>
      </c>
      <c r="W2" s="10"/>
    </row>
    <row r="3" spans="1:23" ht="16.5" x14ac:dyDescent="0.25">
      <c r="A3" t="s">
        <v>0</v>
      </c>
      <c r="B3" t="s">
        <v>356</v>
      </c>
      <c r="C3" s="31"/>
      <c r="D3" s="31"/>
      <c r="E3" s="32"/>
      <c r="F3" s="27" t="str">
        <f>IFERROR(LEFT(Table1[[#This Row],[L]],1)*1,"")</f>
        <v/>
      </c>
      <c r="G3" s="27" t="str">
        <f>IFERROR(RIGHT(LEFT(Table1[[#This Row],[L]],2),1)*1,"")</f>
        <v/>
      </c>
      <c r="H3" s="27" t="str">
        <f>IFERROR(IF(Table1[[#This Row],[Skott]]=10,"",RIGHT(Table1[[#This Row],[L]],1))*1,"")</f>
        <v/>
      </c>
      <c r="I3" s="27" t="str">
        <f>IFERROR(LEFT(Table1[[#This Row],[S]],1)*1,"")</f>
        <v/>
      </c>
      <c r="J3" s="27" t="str">
        <f>IFERROR(RIGHT(LEFT(Table1[[#This Row],[S]],2),1)*1,"")</f>
        <v/>
      </c>
      <c r="K3" s="31"/>
      <c r="L3" s="31"/>
      <c r="M3" s="9"/>
      <c r="N3" s="9">
        <v>8</v>
      </c>
      <c r="O3" s="10" t="s">
        <v>33</v>
      </c>
      <c r="P3" s="10" t="s">
        <v>26</v>
      </c>
      <c r="Q3" s="23"/>
      <c r="R3" s="23"/>
      <c r="S3" s="10" t="s">
        <v>14</v>
      </c>
      <c r="T3" s="10" t="s">
        <v>14</v>
      </c>
      <c r="U3" s="10" t="s">
        <v>14</v>
      </c>
      <c r="V3" s="10"/>
      <c r="W3" s="10" t="s">
        <v>34</v>
      </c>
    </row>
    <row r="4" spans="1:23" ht="16.5" x14ac:dyDescent="0.25">
      <c r="A4" t="s">
        <v>45</v>
      </c>
      <c r="B4" t="s">
        <v>356</v>
      </c>
      <c r="C4">
        <v>15</v>
      </c>
      <c r="D4">
        <f>Table1[[#This Row],[Skott]]-SUM(Table1[[#This Row],[T1]:[T5]])</f>
        <v>9</v>
      </c>
      <c r="E4" s="29">
        <f>IFERROR(-(SUM(Table1[[#This Row],[T1]:[T5]])-Table1[[#This Row],[Skott]])/Table1[[#This Row],[Skott]],"")</f>
        <v>0.6</v>
      </c>
      <c r="F4" s="27">
        <f>IFERROR(LEFT(Table1[[#This Row],[L]],1)*1,"")</f>
        <v>3</v>
      </c>
      <c r="G4" s="27">
        <f>IFERROR(RIGHT(LEFT(Table1[[#This Row],[L]],2),1)*1,"")</f>
        <v>2</v>
      </c>
      <c r="H4" s="27">
        <f>IFERROR(IF(Table1[[#This Row],[Skott]]=10,"",RIGHT(Table1[[#This Row],[L]],1))*1,"")</f>
        <v>1</v>
      </c>
      <c r="I4" s="27" t="str">
        <f>IFERROR(LEFT(Table1[[#This Row],[S]],1)*1,"")</f>
        <v/>
      </c>
      <c r="J4" s="27" t="str">
        <f>IFERROR(RIGHT(LEFT(Table1[[#This Row],[S]],2),1)*1,"")</f>
        <v/>
      </c>
      <c r="K4">
        <f>IF(Table1[[#This Row],[Plac]]="",0,IFERROR(VLOOKUP(Table1[[#This Row],[Plac]],Referens!$B$16:$C$28,2,0),1))</f>
        <v>7</v>
      </c>
      <c r="L4">
        <f>Table1[[#This Row],[Poäng]]</f>
        <v>7</v>
      </c>
      <c r="M4" s="9">
        <v>8</v>
      </c>
      <c r="N4" s="9">
        <v>33</v>
      </c>
      <c r="O4" s="10" t="s">
        <v>54</v>
      </c>
      <c r="P4" s="10" t="s">
        <v>26</v>
      </c>
      <c r="Q4" s="23">
        <v>321</v>
      </c>
      <c r="R4" s="23"/>
      <c r="S4" s="11">
        <v>0.69027777777777777</v>
      </c>
      <c r="T4" s="11">
        <v>0.125</v>
      </c>
      <c r="U4" s="11">
        <v>0.81527777777777777</v>
      </c>
      <c r="V4" s="11">
        <v>0.22083333333333333</v>
      </c>
      <c r="W4" s="10"/>
    </row>
    <row r="5" spans="1:23" ht="16.5" x14ac:dyDescent="0.25">
      <c r="A5" t="s">
        <v>45</v>
      </c>
      <c r="B5" t="s">
        <v>356</v>
      </c>
      <c r="C5">
        <v>15</v>
      </c>
      <c r="D5">
        <f>Table1[[#This Row],[Skott]]-SUM(Table1[[#This Row],[T1]:[T5]])</f>
        <v>4</v>
      </c>
      <c r="E5" s="29">
        <f>IFERROR(-(SUM(Table1[[#This Row],[T1]:[T5]])-Table1[[#This Row],[Skott]])/Table1[[#This Row],[Skott]],"")</f>
        <v>0.26666666666666666</v>
      </c>
      <c r="F5" s="27">
        <f>IFERROR(LEFT(Table1[[#This Row],[L]],1)*1,"")</f>
        <v>4</v>
      </c>
      <c r="G5" s="27">
        <f>IFERROR(RIGHT(LEFT(Table1[[#This Row],[L]],2),1)*1,"")</f>
        <v>4</v>
      </c>
      <c r="H5" s="27">
        <f>IFERROR(IF(Table1[[#This Row],[Skott]]=10,"",RIGHT(Table1[[#This Row],[L]],1))*1,"")</f>
        <v>3</v>
      </c>
      <c r="I5" s="27" t="str">
        <f>IFERROR(LEFT(Table1[[#This Row],[S]],1)*1,"")</f>
        <v/>
      </c>
      <c r="J5" s="27" t="str">
        <f>IFERROR(RIGHT(LEFT(Table1[[#This Row],[S]],2),1)*1,"")</f>
        <v/>
      </c>
      <c r="K5">
        <f>IF(Table1[[#This Row],[Plac]]="",0,IFERROR(VLOOKUP(Table1[[#This Row],[Plac]],Referens!$B$16:$C$28,2,0),1))</f>
        <v>4</v>
      </c>
      <c r="L5">
        <f>Table1[[#This Row],[Poäng]]</f>
        <v>4</v>
      </c>
      <c r="M5" s="9">
        <v>11</v>
      </c>
      <c r="N5" s="9">
        <v>28</v>
      </c>
      <c r="O5" s="10" t="s">
        <v>57</v>
      </c>
      <c r="P5" s="10" t="s">
        <v>26</v>
      </c>
      <c r="Q5" s="23">
        <v>443</v>
      </c>
      <c r="R5" s="23"/>
      <c r="S5" s="11">
        <v>0.65763888888888888</v>
      </c>
      <c r="T5" s="11">
        <v>0.22916666666666666</v>
      </c>
      <c r="U5" s="11">
        <v>0.88680555555555551</v>
      </c>
      <c r="V5" s="11">
        <v>0.29236111111111113</v>
      </c>
      <c r="W5" s="10"/>
    </row>
    <row r="6" spans="1:23" ht="16.5" x14ac:dyDescent="0.25">
      <c r="A6" t="s">
        <v>406</v>
      </c>
      <c r="B6" t="s">
        <v>356</v>
      </c>
      <c r="C6">
        <v>10</v>
      </c>
      <c r="D6">
        <f>Table1[[#This Row],[Skott]]-SUM(Table1[[#This Row],[T1]:[T5]])</f>
        <v>2</v>
      </c>
      <c r="E6" s="29">
        <f>IFERROR(-(SUM(Table1[[#This Row],[T1]:[T5]])-Table1[[#This Row],[Skott]])/Table1[[#This Row],[Skott]],"")</f>
        <v>0.2</v>
      </c>
      <c r="F6" s="27">
        <f>IFERROR(LEFT(Table1[[#This Row],[L]],1)*1,"")</f>
        <v>4</v>
      </c>
      <c r="G6" s="27">
        <f>IFERROR(RIGHT(LEFT(Table1[[#This Row],[L]],2),1)*1,"")</f>
        <v>4</v>
      </c>
      <c r="H6" s="27" t="str">
        <f>IFERROR(IF(Table1[[#This Row],[Skott]]=10,"",RIGHT(Table1[[#This Row],[L]],1))*1,"")</f>
        <v/>
      </c>
      <c r="I6" s="27" t="str">
        <f>IFERROR(LEFT(Table1[[#This Row],[S]],1)*1,"")</f>
        <v/>
      </c>
      <c r="J6" s="27" t="str">
        <f>IFERROR(RIGHT(LEFT(Table1[[#This Row],[S]],2),1)*1,"")</f>
        <v/>
      </c>
      <c r="K6">
        <f>IF(Table1[[#This Row],[Plac]]="",0,IFERROR(VLOOKUP(Table1[[#This Row],[Plac]],Referens!$B$16:$C$28,2,0),1))</f>
        <v>0</v>
      </c>
      <c r="L6">
        <v>5</v>
      </c>
      <c r="M6" s="9"/>
      <c r="N6" s="9">
        <v>40</v>
      </c>
      <c r="O6" s="10" t="s">
        <v>65</v>
      </c>
      <c r="P6" s="10" t="s">
        <v>26</v>
      </c>
      <c r="Q6" s="23">
        <v>44</v>
      </c>
      <c r="R6" s="23"/>
      <c r="S6" s="11">
        <v>0.3215277777777778</v>
      </c>
      <c r="T6" s="10" t="s">
        <v>14</v>
      </c>
      <c r="U6" s="11">
        <v>0.3215277777777778</v>
      </c>
      <c r="V6" s="11">
        <v>0.1</v>
      </c>
      <c r="W6" s="10"/>
    </row>
    <row r="7" spans="1:23" ht="16.5" x14ac:dyDescent="0.25">
      <c r="A7" t="s">
        <v>69</v>
      </c>
      <c r="B7" t="s">
        <v>356</v>
      </c>
      <c r="C7">
        <v>15</v>
      </c>
      <c r="D7">
        <f>Table1[[#This Row],[Skott]]-SUM(Table1[[#This Row],[T1]:[T5]])</f>
        <v>6</v>
      </c>
      <c r="E7" s="29">
        <f>IFERROR(-(SUM(Table1[[#This Row],[T1]:[T5]])-Table1[[#This Row],[Skott]])/Table1[[#This Row],[Skott]],"")</f>
        <v>0.4</v>
      </c>
      <c r="F7" s="27">
        <f>IFERROR(LEFT(Table1[[#This Row],[L]],1)*1,"")</f>
        <v>2</v>
      </c>
      <c r="G7" s="27">
        <f>IFERROR(RIGHT(LEFT(Table1[[#This Row],[L]],2),1)*1,"")</f>
        <v>4</v>
      </c>
      <c r="H7" s="27">
        <f>IFERROR(IF(Table1[[#This Row],[Skott]]=10,"",RIGHT(Table1[[#This Row],[L]],1))*1,"")</f>
        <v>3</v>
      </c>
      <c r="I7" s="27" t="str">
        <f>IFERROR(LEFT(Table1[[#This Row],[S]],1)*1,"")</f>
        <v/>
      </c>
      <c r="J7" s="27" t="str">
        <f>IFERROR(RIGHT(LEFT(Table1[[#This Row],[S]],2),1)*1,"")</f>
        <v/>
      </c>
      <c r="K7">
        <f>IF(Table1[[#This Row],[Plac]]="",0,IFERROR(VLOOKUP(Table1[[#This Row],[Plac]],Referens!$B$16:$C$28,2,0),1))</f>
        <v>4</v>
      </c>
      <c r="L7">
        <f>Table1[[#This Row],[Poäng]]</f>
        <v>4</v>
      </c>
      <c r="M7" s="9">
        <v>11</v>
      </c>
      <c r="N7" s="9">
        <v>53</v>
      </c>
      <c r="O7" s="10" t="s">
        <v>80</v>
      </c>
      <c r="P7" s="10" t="s">
        <v>26</v>
      </c>
      <c r="Q7" s="23">
        <v>243</v>
      </c>
      <c r="R7" s="23"/>
      <c r="S7" s="11">
        <v>0.72222222222222221</v>
      </c>
      <c r="T7" s="11">
        <v>0.1875</v>
      </c>
      <c r="U7" s="11">
        <v>0.90972222222222221</v>
      </c>
      <c r="V7" s="11">
        <v>0.25972222222222224</v>
      </c>
      <c r="W7" s="10"/>
    </row>
    <row r="8" spans="1:23" ht="16.5" x14ac:dyDescent="0.25">
      <c r="A8" t="s">
        <v>0</v>
      </c>
      <c r="B8" t="s">
        <v>382</v>
      </c>
      <c r="C8">
        <v>10</v>
      </c>
      <c r="D8">
        <f>Table1[[#This Row],[Skott]]-SUM(Table1[[#This Row],[T1]:[T5]])</f>
        <v>3</v>
      </c>
      <c r="E8" s="29">
        <f>IFERROR(-(SUM(Table1[[#This Row],[T1]:[T5]])-Table1[[#This Row],[Skott]])/Table1[[#This Row],[Skott]],"")</f>
        <v>0.3</v>
      </c>
      <c r="F8" s="27">
        <f>IFERROR(LEFT(Table1[[#This Row],[L]],1)*1,"")</f>
        <v>5</v>
      </c>
      <c r="G8" s="27">
        <f>IFERROR(RIGHT(LEFT(Table1[[#This Row],[L]],2),1)*1,"")</f>
        <v>2</v>
      </c>
      <c r="H8" s="30"/>
      <c r="I8" s="27" t="str">
        <f>IFERROR(LEFT(Table1[[#This Row],[S]],1)*1,"")</f>
        <v/>
      </c>
      <c r="J8" s="27" t="str">
        <f>IFERROR(RIGHT(LEFT(Table1[[#This Row],[S]],2),1)*1,"")</f>
        <v/>
      </c>
      <c r="K8">
        <f>IF(Table1[[#This Row],[Plac]]="",0,IFERROR(VLOOKUP(Table1[[#This Row],[Plac]],Referens!$B$16:$C$28,2,0),1))</f>
        <v>15</v>
      </c>
      <c r="L8">
        <v>5</v>
      </c>
      <c r="M8">
        <v>1</v>
      </c>
      <c r="N8">
        <v>12</v>
      </c>
      <c r="O8" t="s">
        <v>25</v>
      </c>
      <c r="P8" s="10" t="s">
        <v>26</v>
      </c>
      <c r="Q8" s="24">
        <v>52</v>
      </c>
      <c r="S8" s="25">
        <v>0.62222222222222223</v>
      </c>
      <c r="T8" s="25">
        <v>0.14583333333333334</v>
      </c>
      <c r="U8" s="25">
        <v>0.7680555555555556</v>
      </c>
      <c r="V8" t="s">
        <v>14</v>
      </c>
    </row>
    <row r="9" spans="1:23" ht="16.5" x14ac:dyDescent="0.25">
      <c r="A9" t="s">
        <v>406</v>
      </c>
      <c r="B9" t="s">
        <v>382</v>
      </c>
      <c r="C9">
        <v>10</v>
      </c>
      <c r="D9">
        <f>Table1[[#This Row],[Skott]]-SUM(Table1[[#This Row],[T1]:[T5]])</f>
        <v>6</v>
      </c>
      <c r="E9" s="29">
        <f>IFERROR(-(SUM(Table1[[#This Row],[T1]:[T5]])-Table1[[#This Row],[Skott]])/Table1[[#This Row],[Skott]],"")</f>
        <v>0.6</v>
      </c>
      <c r="F9" s="27">
        <f>IFERROR(LEFT(Table1[[#This Row],[L]],1)*1,"")</f>
        <v>0</v>
      </c>
      <c r="G9" s="27">
        <f>IFERROR(RIGHT(LEFT(Table1[[#This Row],[L]],2),1)*1,"")</f>
        <v>4</v>
      </c>
      <c r="H9" s="27" t="str">
        <f>IFERROR(IF(Table1[[#This Row],[Skott]]=10,"",RIGHT(Table1[[#This Row],[L]],1))*1,"")</f>
        <v/>
      </c>
      <c r="I9" s="27" t="str">
        <f>IFERROR(LEFT(Table1[[#This Row],[S]],1)*1,"")</f>
        <v/>
      </c>
      <c r="J9" s="27" t="str">
        <f>IFERROR(RIGHT(LEFT(Table1[[#This Row],[S]],2),1)*1,"")</f>
        <v/>
      </c>
      <c r="K9" s="31"/>
      <c r="L9">
        <v>5</v>
      </c>
      <c r="M9" s="9"/>
      <c r="N9">
        <v>53</v>
      </c>
      <c r="O9" t="s">
        <v>65</v>
      </c>
      <c r="P9" s="10" t="s">
        <v>26</v>
      </c>
      <c r="Q9" s="24" t="s">
        <v>391</v>
      </c>
      <c r="S9" s="25">
        <v>0.55694444444444446</v>
      </c>
      <c r="T9" s="25">
        <v>8.3333333333333329E-2</v>
      </c>
      <c r="U9" s="25">
        <v>0.64027777777777772</v>
      </c>
      <c r="V9" s="25">
        <v>0.19444444444444445</v>
      </c>
    </row>
    <row r="10" spans="1:23" ht="16.5" x14ac:dyDescent="0.25">
      <c r="A10" t="s">
        <v>406</v>
      </c>
      <c r="B10" t="s">
        <v>382</v>
      </c>
      <c r="C10">
        <v>20</v>
      </c>
      <c r="D10">
        <f>Table1[[#This Row],[Skott]]-SUM(Table1[[#This Row],[T1]:[T5]])</f>
        <v>5</v>
      </c>
      <c r="E10" s="29">
        <f>IFERROR(-(SUM(Table1[[#This Row],[T1]:[T5]])-Table1[[#This Row],[Skott]])/Table1[[#This Row],[Skott]],"")</f>
        <v>0.25</v>
      </c>
      <c r="F10" s="27">
        <f>IFERROR(LEFT(Table1[[#This Row],[L]],1)*1,"")</f>
        <v>3</v>
      </c>
      <c r="G10" s="27">
        <f>IFERROR(RIGHT(LEFT(Table1[[#This Row],[L]],2),1)*1,"")</f>
        <v>5</v>
      </c>
      <c r="H10" s="30"/>
      <c r="I10" s="27">
        <f>IFERROR(LEFT(Table1[[#This Row],[S]],1)*1,"")</f>
        <v>3</v>
      </c>
      <c r="J10" s="27">
        <f>IFERROR(RIGHT(LEFT(Table1[[#This Row],[S]],2),1)*1,"")</f>
        <v>4</v>
      </c>
      <c r="K10" s="31"/>
      <c r="L10">
        <v>5</v>
      </c>
      <c r="N10">
        <v>70</v>
      </c>
      <c r="O10" t="s">
        <v>381</v>
      </c>
      <c r="P10" s="10" t="s">
        <v>26</v>
      </c>
      <c r="Q10" s="24" t="s">
        <v>399</v>
      </c>
      <c r="R10" s="24" t="s">
        <v>400</v>
      </c>
      <c r="S10" s="26">
        <v>1.0993055555555555</v>
      </c>
      <c r="T10" s="25">
        <v>0.3125</v>
      </c>
      <c r="U10" s="26">
        <v>1.4118055555555555</v>
      </c>
      <c r="V10" s="25">
        <v>0.17499999999999999</v>
      </c>
    </row>
    <row r="11" spans="1:23" x14ac:dyDescent="0.25">
      <c r="A11" t="s">
        <v>486</v>
      </c>
      <c r="B11" t="s">
        <v>354</v>
      </c>
      <c r="C11">
        <v>20</v>
      </c>
      <c r="D11">
        <f>Table1[[#This Row],[Skott]]-SUM(Table1[[#This Row],[T1]:[T5]])</f>
        <v>9</v>
      </c>
      <c r="E11" s="29">
        <f>IFERROR(-(SUM(Table1[[#This Row],[T1]:[T5]])-Table1[[#This Row],[Skott]])/Table1[[#This Row],[Skott]],"")</f>
        <v>0.45</v>
      </c>
      <c r="F11" s="27">
        <f>IFERROR(LEFT(Table1[[#This Row],[L]],1)*1,"")</f>
        <v>3</v>
      </c>
      <c r="G11" s="27">
        <f>IFERROR(RIGHT(LEFT(Table1[[#This Row],[L]],2),1)*1,"")</f>
        <v>4</v>
      </c>
      <c r="H11" s="30"/>
      <c r="I11" s="27">
        <f>IFERROR(LEFT(Table1[[#This Row],[S]],1)*1,"")</f>
        <v>1</v>
      </c>
      <c r="J11" s="27">
        <f>IFERROR(RIGHT(LEFT(Table1[[#This Row],[S]],2),1)*1,"")</f>
        <v>3</v>
      </c>
      <c r="K11">
        <f>IF(Table1[[#This Row],[Plac]]="",0,IFERROR(VLOOKUP(Table1[[#This Row],[Plac]],Referens!$B$16:$C$28,2,0),1))</f>
        <v>15</v>
      </c>
      <c r="L11">
        <f>Table1[[#This Row],[Poäng]]</f>
        <v>15</v>
      </c>
      <c r="M11">
        <v>1</v>
      </c>
      <c r="N11">
        <v>69</v>
      </c>
      <c r="O11" t="s">
        <v>368</v>
      </c>
      <c r="P11" t="s">
        <v>369</v>
      </c>
      <c r="Q11" s="24">
        <v>34</v>
      </c>
      <c r="R11" s="24">
        <v>13</v>
      </c>
      <c r="S11" s="26">
        <v>0.99027777777777781</v>
      </c>
      <c r="T11" s="25">
        <v>0.22916666666666666</v>
      </c>
      <c r="U11" s="26">
        <v>1.2194444444444446</v>
      </c>
      <c r="V11" t="s">
        <v>14</v>
      </c>
    </row>
    <row r="12" spans="1:23" ht="16.5" x14ac:dyDescent="0.25">
      <c r="A12" t="s">
        <v>0</v>
      </c>
      <c r="B12" t="s">
        <v>356</v>
      </c>
      <c r="C12">
        <v>10</v>
      </c>
      <c r="D12">
        <f>Table1[[#This Row],[Skott]]-SUM(Table1[[#This Row],[T1]:[T5]])</f>
        <v>4</v>
      </c>
      <c r="E12" s="29">
        <f>IFERROR(-(SUM(Table1[[#This Row],[T1]:[T5]])-Table1[[#This Row],[Skott]])/Table1[[#This Row],[Skott]],"")</f>
        <v>0.4</v>
      </c>
      <c r="F12" s="27">
        <f>IFERROR(LEFT(Table1[[#This Row],[L]],1)*1,"")</f>
        <v>3</v>
      </c>
      <c r="G12" s="27">
        <f>IFERROR(RIGHT(LEFT(Table1[[#This Row],[L]],2),1)*1,"")</f>
        <v>3</v>
      </c>
      <c r="H12" s="27" t="str">
        <f>IFERROR(IF(Table1[[#This Row],[Skott]]=10,"",RIGHT(Table1[[#This Row],[L]],1))*1,"")</f>
        <v/>
      </c>
      <c r="I12" s="27" t="str">
        <f>IFERROR(LEFT(Table1[[#This Row],[S]],1)*1,"")</f>
        <v/>
      </c>
      <c r="J12" s="27" t="str">
        <f>IFERROR(RIGHT(LEFT(Table1[[#This Row],[S]],2),1)*1,"")</f>
        <v/>
      </c>
      <c r="K12">
        <f>IF(Table1[[#This Row],[Plac]]="",0,IFERROR(VLOOKUP(Table1[[#This Row],[Plac]],Referens!$B$16:$C$28,2,0),1))</f>
        <v>11</v>
      </c>
      <c r="L12">
        <v>5</v>
      </c>
      <c r="M12" s="9">
        <v>4</v>
      </c>
      <c r="N12" s="9">
        <v>11</v>
      </c>
      <c r="O12" s="10" t="s">
        <v>19</v>
      </c>
      <c r="P12" s="10" t="s">
        <v>20</v>
      </c>
      <c r="Q12" s="23">
        <v>33</v>
      </c>
      <c r="R12" s="23"/>
      <c r="S12" s="11">
        <v>0.3611111111111111</v>
      </c>
      <c r="T12" s="11">
        <v>0.125</v>
      </c>
      <c r="U12" s="11">
        <v>0.4861111111111111</v>
      </c>
      <c r="V12" s="11">
        <v>0.16805555555555557</v>
      </c>
      <c r="W12" s="10" t="s">
        <v>21</v>
      </c>
    </row>
    <row r="13" spans="1:23" ht="16.5" x14ac:dyDescent="0.25">
      <c r="A13" t="s">
        <v>36</v>
      </c>
      <c r="B13" t="s">
        <v>356</v>
      </c>
      <c r="C13">
        <v>10</v>
      </c>
      <c r="D13">
        <f>Table1[[#This Row],[Skott]]-SUM(Table1[[#This Row],[T1]:[T5]])</f>
        <v>5</v>
      </c>
      <c r="E13" s="29">
        <f>IFERROR(-(SUM(Table1[[#This Row],[T1]:[T5]])-Table1[[#This Row],[Skott]])/Table1[[#This Row],[Skott]],"")</f>
        <v>0.5</v>
      </c>
      <c r="F13" s="27">
        <f>IFERROR(LEFT(Table1[[#This Row],[L]],1)*1,"")</f>
        <v>3</v>
      </c>
      <c r="G13" s="27">
        <f>IFERROR(RIGHT(LEFT(Table1[[#This Row],[L]],2),1)*1,"")</f>
        <v>2</v>
      </c>
      <c r="H13" s="27" t="str">
        <f>IFERROR(IF(Table1[[#This Row],[Skott]]=10,"",RIGHT(Table1[[#This Row],[L]],1))*1,"")</f>
        <v/>
      </c>
      <c r="I13" s="27" t="str">
        <f>IFERROR(LEFT(Table1[[#This Row],[S]],1)*1,"")</f>
        <v/>
      </c>
      <c r="J13" s="27" t="str">
        <f>IFERROR(RIGHT(LEFT(Table1[[#This Row],[S]],2),1)*1,"")</f>
        <v/>
      </c>
      <c r="K13">
        <f>IF(Table1[[#This Row],[Plac]]="",0,IFERROR(VLOOKUP(Table1[[#This Row],[Plac]],Referens!$B$16:$C$28,2,0),1))</f>
        <v>12</v>
      </c>
      <c r="L13">
        <v>5</v>
      </c>
      <c r="M13" s="9">
        <v>3</v>
      </c>
      <c r="N13" s="9">
        <v>17</v>
      </c>
      <c r="O13" s="10" t="s">
        <v>40</v>
      </c>
      <c r="P13" s="10" t="s">
        <v>20</v>
      </c>
      <c r="Q13" s="23">
        <v>32</v>
      </c>
      <c r="R13" s="23"/>
      <c r="S13" s="11">
        <v>0.37083333333333335</v>
      </c>
      <c r="T13" s="11">
        <v>0.10416666666666667</v>
      </c>
      <c r="U13" s="11">
        <v>0.47499999999999998</v>
      </c>
      <c r="V13" s="11">
        <v>9.0972222222222218E-2</v>
      </c>
      <c r="W13" s="10"/>
    </row>
    <row r="14" spans="1:23" ht="16.5" x14ac:dyDescent="0.25">
      <c r="A14" t="s">
        <v>45</v>
      </c>
      <c r="B14" t="s">
        <v>356</v>
      </c>
      <c r="C14">
        <v>15</v>
      </c>
      <c r="D14">
        <f>Table1[[#This Row],[Skott]]-SUM(Table1[[#This Row],[T1]:[T5]])</f>
        <v>12</v>
      </c>
      <c r="E14" s="29">
        <f>IFERROR(-(SUM(Table1[[#This Row],[T1]:[T5]])-Table1[[#This Row],[Skott]])/Table1[[#This Row],[Skott]],"")</f>
        <v>0.8</v>
      </c>
      <c r="F14" s="27">
        <f>IFERROR(LEFT(Table1[[#This Row],[L]],1)*1,"")</f>
        <v>1</v>
      </c>
      <c r="G14" s="27">
        <f>IFERROR(RIGHT(LEFT(Table1[[#This Row],[L]],2),1)*1,"")</f>
        <v>1</v>
      </c>
      <c r="H14" s="27">
        <f>IFERROR(IF(Table1[[#This Row],[Skott]]=10,"",RIGHT(Table1[[#This Row],[L]],1))*1,"")</f>
        <v>1</v>
      </c>
      <c r="I14" s="27" t="str">
        <f>IFERROR(LEFT(Table1[[#This Row],[S]],1)*1,"")</f>
        <v/>
      </c>
      <c r="J14" s="27" t="str">
        <f>IFERROR(RIGHT(LEFT(Table1[[#This Row],[S]],2),1)*1,"")</f>
        <v/>
      </c>
      <c r="K14">
        <f>IF(Table1[[#This Row],[Plac]]="",0,IFERROR(VLOOKUP(Table1[[#This Row],[Plac]],Referens!$B$16:$C$28,2,0),1))</f>
        <v>15</v>
      </c>
      <c r="L14">
        <f>Table1[[#This Row],[Poäng]]</f>
        <v>15</v>
      </c>
      <c r="M14" s="9">
        <v>1</v>
      </c>
      <c r="N14" s="9">
        <v>29</v>
      </c>
      <c r="O14" s="10" t="s">
        <v>46</v>
      </c>
      <c r="P14" s="10" t="s">
        <v>20</v>
      </c>
      <c r="Q14" s="23">
        <v>111</v>
      </c>
      <c r="R14" s="23"/>
      <c r="S14" s="11">
        <v>0.53194444444444444</v>
      </c>
      <c r="T14" s="11">
        <v>6.25E-2</v>
      </c>
      <c r="U14" s="11">
        <v>0.59444444444444444</v>
      </c>
      <c r="V14" s="10" t="s">
        <v>14</v>
      </c>
      <c r="W14" s="10"/>
    </row>
    <row r="15" spans="1:23" ht="16.5" x14ac:dyDescent="0.25">
      <c r="A15" t="s">
        <v>45</v>
      </c>
      <c r="B15" t="s">
        <v>356</v>
      </c>
      <c r="C15">
        <v>15</v>
      </c>
      <c r="D15">
        <f>Table1[[#This Row],[Skott]]-SUM(Table1[[#This Row],[T1]:[T5]])</f>
        <v>10</v>
      </c>
      <c r="E15" s="29">
        <f>IFERROR(-(SUM(Table1[[#This Row],[T1]:[T5]])-Table1[[#This Row],[Skott]])/Table1[[#This Row],[Skott]],"")</f>
        <v>0.66666666666666663</v>
      </c>
      <c r="F15" s="27">
        <f>IFERROR(LEFT(Table1[[#This Row],[L]],1)*1,"")</f>
        <v>1</v>
      </c>
      <c r="G15" s="27">
        <f>IFERROR(RIGHT(LEFT(Table1[[#This Row],[L]],2),1)*1,"")</f>
        <v>2</v>
      </c>
      <c r="H15" s="27">
        <f>IFERROR(IF(Table1[[#This Row],[Skott]]=10,"",RIGHT(Table1[[#This Row],[L]],1))*1,"")</f>
        <v>2</v>
      </c>
      <c r="I15" s="27" t="str">
        <f>IFERROR(LEFT(Table1[[#This Row],[S]],1)*1,"")</f>
        <v/>
      </c>
      <c r="J15" s="27" t="str">
        <f>IFERROR(RIGHT(LEFT(Table1[[#This Row],[S]],2),1)*1,"")</f>
        <v/>
      </c>
      <c r="K15">
        <f>IF(Table1[[#This Row],[Plac]]="",0,IFERROR(VLOOKUP(Table1[[#This Row],[Plac]],Referens!$B$16:$C$28,2,0),1))</f>
        <v>12</v>
      </c>
      <c r="L15">
        <f>Table1[[#This Row],[Poäng]]</f>
        <v>12</v>
      </c>
      <c r="M15" s="9">
        <v>3</v>
      </c>
      <c r="N15" s="9">
        <v>38</v>
      </c>
      <c r="O15" s="10" t="s">
        <v>48</v>
      </c>
      <c r="P15" s="10" t="s">
        <v>20</v>
      </c>
      <c r="Q15" s="23">
        <v>122</v>
      </c>
      <c r="R15" s="23"/>
      <c r="S15" s="11">
        <v>0.55277777777777781</v>
      </c>
      <c r="T15" s="11">
        <v>0.10416666666666667</v>
      </c>
      <c r="U15" s="11">
        <v>0.65694444444444444</v>
      </c>
      <c r="V15" s="11">
        <v>6.25E-2</v>
      </c>
      <c r="W15" s="10"/>
    </row>
    <row r="16" spans="1:23" ht="16.5" x14ac:dyDescent="0.25">
      <c r="A16" t="s">
        <v>45</v>
      </c>
      <c r="B16" t="s">
        <v>356</v>
      </c>
      <c r="C16">
        <v>15</v>
      </c>
      <c r="D16">
        <f>Table1[[#This Row],[Skott]]-SUM(Table1[[#This Row],[T1]:[T5]])</f>
        <v>9</v>
      </c>
      <c r="E16" s="29">
        <f>IFERROR(-(SUM(Table1[[#This Row],[T1]:[T5]])-Table1[[#This Row],[Skott]])/Table1[[#This Row],[Skott]],"")</f>
        <v>0.6</v>
      </c>
      <c r="F16" s="27">
        <f>IFERROR(LEFT(Table1[[#This Row],[L]],1)*1,"")</f>
        <v>3</v>
      </c>
      <c r="G16" s="27">
        <f>IFERROR(RIGHT(LEFT(Table1[[#This Row],[L]],2),1)*1,"")</f>
        <v>1</v>
      </c>
      <c r="H16" s="27">
        <f>IFERROR(IF(Table1[[#This Row],[Skott]]=10,"",RIGHT(Table1[[#This Row],[L]],1))*1,"")</f>
        <v>2</v>
      </c>
      <c r="I16" s="27" t="str">
        <f>IFERROR(LEFT(Table1[[#This Row],[S]],1)*1,"")</f>
        <v/>
      </c>
      <c r="J16" s="27" t="str">
        <f>IFERROR(RIGHT(LEFT(Table1[[#This Row],[S]],2),1)*1,"")</f>
        <v/>
      </c>
      <c r="K16">
        <f>IF(Table1[[#This Row],[Plac]]="",0,IFERROR(VLOOKUP(Table1[[#This Row],[Plac]],Referens!$B$16:$C$28,2,0),1))</f>
        <v>11</v>
      </c>
      <c r="L16">
        <f>Table1[[#This Row],[Poäng]]</f>
        <v>11</v>
      </c>
      <c r="M16" s="9">
        <v>4</v>
      </c>
      <c r="N16" s="9">
        <v>27</v>
      </c>
      <c r="O16" s="10" t="s">
        <v>49</v>
      </c>
      <c r="P16" s="10" t="s">
        <v>20</v>
      </c>
      <c r="Q16" s="23">
        <v>312</v>
      </c>
      <c r="R16" s="23"/>
      <c r="S16" s="11">
        <v>0.55833333333333335</v>
      </c>
      <c r="T16" s="11">
        <v>0.125</v>
      </c>
      <c r="U16" s="11">
        <v>0.68333333333333335</v>
      </c>
      <c r="V16" s="11">
        <v>8.8888888888888892E-2</v>
      </c>
      <c r="W16" s="10"/>
    </row>
    <row r="17" spans="1:23" ht="16.5" x14ac:dyDescent="0.25">
      <c r="A17" t="s">
        <v>69</v>
      </c>
      <c r="B17" t="s">
        <v>356</v>
      </c>
      <c r="C17">
        <v>15</v>
      </c>
      <c r="D17">
        <f>Table1[[#This Row],[Skott]]-SUM(Table1[[#This Row],[T1]:[T5]])</f>
        <v>8</v>
      </c>
      <c r="E17" s="29">
        <f>IFERROR(-(SUM(Table1[[#This Row],[T1]:[T5]])-Table1[[#This Row],[Skott]])/Table1[[#This Row],[Skott]],"")</f>
        <v>0.53333333333333333</v>
      </c>
      <c r="F17" s="27">
        <f>IFERROR(LEFT(Table1[[#This Row],[L]],1)*1,"")</f>
        <v>4</v>
      </c>
      <c r="G17" s="27">
        <f>IFERROR(RIGHT(LEFT(Table1[[#This Row],[L]],2),1)*1,"")</f>
        <v>3</v>
      </c>
      <c r="H17" s="27">
        <f>IFERROR(IF(Table1[[#This Row],[Skott]]=10,"",RIGHT(Table1[[#This Row],[L]],1))*1,"")</f>
        <v>0</v>
      </c>
      <c r="I17" s="27" t="str">
        <f>IFERROR(LEFT(Table1[[#This Row],[S]],1)*1,"")</f>
        <v/>
      </c>
      <c r="J17" s="27" t="str">
        <f>IFERROR(RIGHT(LEFT(Table1[[#This Row],[S]],2),1)*1,"")</f>
        <v/>
      </c>
      <c r="K17">
        <f>IF(Table1[[#This Row],[Plac]]="",0,IFERROR(VLOOKUP(Table1[[#This Row],[Plac]],Referens!$B$16:$C$28,2,0),1))</f>
        <v>15</v>
      </c>
      <c r="L17">
        <f>Table1[[#This Row],[Poäng]]</f>
        <v>15</v>
      </c>
      <c r="M17" s="9">
        <v>1</v>
      </c>
      <c r="N17" s="9">
        <v>47</v>
      </c>
      <c r="O17" s="10" t="s">
        <v>70</v>
      </c>
      <c r="P17" s="10" t="s">
        <v>20</v>
      </c>
      <c r="Q17" s="23">
        <v>430</v>
      </c>
      <c r="R17" s="23"/>
      <c r="S17" s="11">
        <v>0.50416666666666665</v>
      </c>
      <c r="T17" s="11">
        <v>0.14583333333333334</v>
      </c>
      <c r="U17" s="11">
        <v>0.65</v>
      </c>
      <c r="V17" s="10" t="s">
        <v>14</v>
      </c>
      <c r="W17" s="10"/>
    </row>
    <row r="18" spans="1:23" ht="16.5" x14ac:dyDescent="0.25">
      <c r="A18" t="s">
        <v>69</v>
      </c>
      <c r="B18" t="s">
        <v>356</v>
      </c>
      <c r="C18">
        <v>15</v>
      </c>
      <c r="D18">
        <f>Table1[[#This Row],[Skott]]-SUM(Table1[[#This Row],[T1]:[T5]])</f>
        <v>8</v>
      </c>
      <c r="E18" s="29">
        <f>IFERROR(-(SUM(Table1[[#This Row],[T1]:[T5]])-Table1[[#This Row],[Skott]])/Table1[[#This Row],[Skott]],"")</f>
        <v>0.53333333333333333</v>
      </c>
      <c r="F18" s="27">
        <f>IFERROR(LEFT(Table1[[#This Row],[L]],1)*1,"")</f>
        <v>1</v>
      </c>
      <c r="G18" s="27">
        <f>IFERROR(RIGHT(LEFT(Table1[[#This Row],[L]],2),1)*1,"")</f>
        <v>5</v>
      </c>
      <c r="H18" s="27">
        <f>IFERROR(IF(Table1[[#This Row],[Skott]]=10,"",RIGHT(Table1[[#This Row],[L]],1))*1,"")</f>
        <v>1</v>
      </c>
      <c r="I18" s="27" t="str">
        <f>IFERROR(LEFT(Table1[[#This Row],[S]],1)*1,"")</f>
        <v/>
      </c>
      <c r="J18" s="27" t="str">
        <f>IFERROR(RIGHT(LEFT(Table1[[#This Row],[S]],2),1)*1,"")</f>
        <v/>
      </c>
      <c r="K18">
        <f>IF(Table1[[#This Row],[Plac]]="",0,IFERROR(VLOOKUP(Table1[[#This Row],[Plac]],Referens!$B$16:$C$28,2,0),1))</f>
        <v>13</v>
      </c>
      <c r="L18">
        <f>Table1[[#This Row],[Poäng]]</f>
        <v>13</v>
      </c>
      <c r="M18" s="9">
        <v>2</v>
      </c>
      <c r="N18" s="9">
        <v>46</v>
      </c>
      <c r="O18" s="10" t="s">
        <v>71</v>
      </c>
      <c r="P18" s="10" t="s">
        <v>20</v>
      </c>
      <c r="Q18" s="23">
        <v>151</v>
      </c>
      <c r="R18" s="23"/>
      <c r="S18" s="11">
        <v>0.5395833333333333</v>
      </c>
      <c r="T18" s="11">
        <v>0.14583333333333334</v>
      </c>
      <c r="U18" s="11">
        <v>0.68541666666666667</v>
      </c>
      <c r="V18" s="11">
        <v>3.5416666666666666E-2</v>
      </c>
      <c r="W18" s="10"/>
    </row>
    <row r="19" spans="1:23" ht="16.5" x14ac:dyDescent="0.25">
      <c r="A19" t="s">
        <v>94</v>
      </c>
      <c r="B19" t="s">
        <v>356</v>
      </c>
      <c r="C19">
        <v>15</v>
      </c>
      <c r="D19">
        <f>Table1[[#This Row],[Skott]]-SUM(Table1[[#This Row],[T1]:[T5]])</f>
        <v>10</v>
      </c>
      <c r="E19" s="29">
        <f>IFERROR(-(SUM(Table1[[#This Row],[T1]:[T5]])-Table1[[#This Row],[Skott]])/Table1[[#This Row],[Skott]],"")</f>
        <v>0.66666666666666663</v>
      </c>
      <c r="F19" s="27">
        <f>IFERROR(LEFT(Table1[[#This Row],[L]],1)*1,"")</f>
        <v>2</v>
      </c>
      <c r="G19" s="27">
        <f>IFERROR(RIGHT(LEFT(Table1[[#This Row],[L]],2),1)*1,"")</f>
        <v>3</v>
      </c>
      <c r="H19" s="27">
        <f>IFERROR(IF(Table1[[#This Row],[Skott]]=10,"",RIGHT(Table1[[#This Row],[L]],1))*1,"")</f>
        <v>0</v>
      </c>
      <c r="I19" s="27" t="str">
        <f>IFERROR(LEFT(Table1[[#This Row],[S]],1)*1,"")</f>
        <v/>
      </c>
      <c r="J19" s="27" t="str">
        <f>IFERROR(RIGHT(LEFT(Table1[[#This Row],[S]],2),1)*1,"")</f>
        <v/>
      </c>
      <c r="K19">
        <f>IF(Table1[[#This Row],[Plac]]="",0,IFERROR(VLOOKUP(Table1[[#This Row],[Plac]],Referens!$B$16:$C$28,2,0),1))</f>
        <v>10</v>
      </c>
      <c r="L19">
        <f>Table1[[#This Row],[Poäng]]</f>
        <v>10</v>
      </c>
      <c r="M19" s="9">
        <v>5</v>
      </c>
      <c r="N19" s="9">
        <v>76</v>
      </c>
      <c r="O19" s="10" t="s">
        <v>99</v>
      </c>
      <c r="P19" s="10" t="s">
        <v>20</v>
      </c>
      <c r="Q19" s="23">
        <v>230</v>
      </c>
      <c r="R19" s="23"/>
      <c r="S19" s="11">
        <v>0.89722222222222225</v>
      </c>
      <c r="T19" s="11">
        <v>0.10416666666666667</v>
      </c>
      <c r="U19" s="12">
        <v>1.0013888888888889</v>
      </c>
      <c r="V19" s="11">
        <v>0.18819444444444444</v>
      </c>
      <c r="W19" s="10"/>
    </row>
    <row r="20" spans="1:23" ht="16.5" x14ac:dyDescent="0.25">
      <c r="A20" t="s">
        <v>485</v>
      </c>
      <c r="B20" t="s">
        <v>356</v>
      </c>
      <c r="C20">
        <v>20</v>
      </c>
      <c r="D20">
        <f>Table1[[#This Row],[Skott]]-SUM(Table1[[#This Row],[T1]:[T5]])</f>
        <v>7</v>
      </c>
      <c r="E20" s="29">
        <f>IFERROR(-(SUM(Table1[[#This Row],[T1]:[T5]])-Table1[[#This Row],[Skott]])/Table1[[#This Row],[Skott]],"")</f>
        <v>0.35</v>
      </c>
      <c r="F20" s="27">
        <f>IFERROR(LEFT(Table1[[#This Row],[L]],1)*1,"")</f>
        <v>4</v>
      </c>
      <c r="G20" s="27">
        <f>IFERROR(RIGHT(LEFT(Table1[[#This Row],[L]],2),1)*1,"")</f>
        <v>4</v>
      </c>
      <c r="H20" s="30"/>
      <c r="I20" s="27">
        <f>IFERROR(LEFT(Table1[[#This Row],[S]],1)*1,"")</f>
        <v>3</v>
      </c>
      <c r="J20" s="27">
        <f>IFERROR(RIGHT(LEFT(Table1[[#This Row],[S]],2),1)*1,"")</f>
        <v>2</v>
      </c>
      <c r="K20">
        <f>IF(Table1[[#This Row],[Plac]]="",0,IFERROR(VLOOKUP(Table1[[#This Row],[Plac]],Referens!$B$16:$C$28,2,0),1))</f>
        <v>15</v>
      </c>
      <c r="L20">
        <f>Table1[[#This Row],[Poäng]]</f>
        <v>15</v>
      </c>
      <c r="M20" s="9">
        <v>1</v>
      </c>
      <c r="N20" s="9">
        <v>101</v>
      </c>
      <c r="O20" s="10" t="s">
        <v>123</v>
      </c>
      <c r="P20" s="10" t="s">
        <v>20</v>
      </c>
      <c r="Q20" s="23">
        <v>44</v>
      </c>
      <c r="R20" s="23">
        <v>32</v>
      </c>
      <c r="S20" s="12">
        <v>1.0090277777777779</v>
      </c>
      <c r="T20" s="11">
        <v>0.40625</v>
      </c>
      <c r="U20" s="12">
        <v>1.4152777777777779</v>
      </c>
      <c r="V20" s="10" t="s">
        <v>14</v>
      </c>
      <c r="W20" s="10"/>
    </row>
    <row r="21" spans="1:23" ht="16.5" x14ac:dyDescent="0.25">
      <c r="A21" t="s">
        <v>485</v>
      </c>
      <c r="B21" t="s">
        <v>356</v>
      </c>
      <c r="C21">
        <v>20</v>
      </c>
      <c r="D21">
        <f>Table1[[#This Row],[Skott]]-SUM(Table1[[#This Row],[T1]:[T5]])</f>
        <v>4</v>
      </c>
      <c r="E21" s="29">
        <f>IFERROR(-(SUM(Table1[[#This Row],[T1]:[T5]])-Table1[[#This Row],[Skott]])/Table1[[#This Row],[Skott]],"")</f>
        <v>0.2</v>
      </c>
      <c r="F21" s="27">
        <f>IFERROR(LEFT(Table1[[#This Row],[L]],1)*1,"")</f>
        <v>4</v>
      </c>
      <c r="G21" s="27">
        <f>IFERROR(RIGHT(LEFT(Table1[[#This Row],[L]],2),1)*1,"")</f>
        <v>5</v>
      </c>
      <c r="H21" s="30"/>
      <c r="I21" s="27">
        <f>IFERROR(LEFT(Table1[[#This Row],[S]],1)*1,"")</f>
        <v>4</v>
      </c>
      <c r="J21" s="27">
        <f>IFERROR(RIGHT(LEFT(Table1[[#This Row],[S]],2),1)*1,"")</f>
        <v>3</v>
      </c>
      <c r="K21">
        <f>IF(Table1[[#This Row],[Plac]]="",0,IFERROR(VLOOKUP(Table1[[#This Row],[Plac]],Referens!$B$16:$C$28,2,0),1))</f>
        <v>13</v>
      </c>
      <c r="L21">
        <f>Table1[[#This Row],[Poäng]]</f>
        <v>13</v>
      </c>
      <c r="M21" s="9">
        <v>2</v>
      </c>
      <c r="N21" s="9">
        <v>100</v>
      </c>
      <c r="O21" s="10" t="s">
        <v>124</v>
      </c>
      <c r="P21" s="10" t="s">
        <v>20</v>
      </c>
      <c r="Q21" s="23">
        <v>45</v>
      </c>
      <c r="R21" s="23">
        <v>43</v>
      </c>
      <c r="S21" s="11">
        <v>0.97569444444444442</v>
      </c>
      <c r="T21" s="11">
        <v>0.5</v>
      </c>
      <c r="U21" s="12">
        <v>1.4756944444444444</v>
      </c>
      <c r="V21" s="11">
        <v>6.0416666666666667E-2</v>
      </c>
      <c r="W21" s="10"/>
    </row>
    <row r="22" spans="1:23" ht="16.5" x14ac:dyDescent="0.25">
      <c r="A22" t="s">
        <v>486</v>
      </c>
      <c r="B22" t="s">
        <v>356</v>
      </c>
      <c r="C22">
        <v>20</v>
      </c>
      <c r="D22">
        <f>Table1[[#This Row],[Skott]]-SUM(Table1[[#This Row],[T1]:[T5]])</f>
        <v>5</v>
      </c>
      <c r="E22" s="29">
        <f>IFERROR(-(SUM(Table1[[#This Row],[T1]:[T5]])-Table1[[#This Row],[Skott]])/Table1[[#This Row],[Skott]],"")</f>
        <v>0.25</v>
      </c>
      <c r="F22" s="27">
        <f>IFERROR(LEFT(Table1[[#This Row],[L]],1)*1,"")</f>
        <v>5</v>
      </c>
      <c r="G22" s="27">
        <f>IFERROR(RIGHT(LEFT(Table1[[#This Row],[L]],2),1)*1,"")</f>
        <v>3</v>
      </c>
      <c r="H22" s="30"/>
      <c r="I22" s="27">
        <f>IFERROR(LEFT(Table1[[#This Row],[S]],1)*1,"")</f>
        <v>3</v>
      </c>
      <c r="J22" s="27">
        <f>IFERROR(RIGHT(LEFT(Table1[[#This Row],[S]],2),1)*1,"")</f>
        <v>4</v>
      </c>
      <c r="K22">
        <f>IF(Table1[[#This Row],[Plac]]="",0,IFERROR(VLOOKUP(Table1[[#This Row],[Plac]],Referens!$B$16:$C$28,2,0),1))</f>
        <v>15</v>
      </c>
      <c r="L22">
        <f>Table1[[#This Row],[Poäng]]</f>
        <v>15</v>
      </c>
      <c r="M22" s="9">
        <v>1</v>
      </c>
      <c r="N22" s="9">
        <v>106</v>
      </c>
      <c r="O22" s="10" t="s">
        <v>127</v>
      </c>
      <c r="P22" s="10" t="s">
        <v>20</v>
      </c>
      <c r="Q22" s="23">
        <v>53</v>
      </c>
      <c r="R22" s="23">
        <v>34</v>
      </c>
      <c r="S22" s="11">
        <v>0.98888888888888893</v>
      </c>
      <c r="T22" s="11">
        <v>0.46875</v>
      </c>
      <c r="U22" s="12">
        <v>1.4576388888888889</v>
      </c>
      <c r="V22" s="10" t="s">
        <v>14</v>
      </c>
      <c r="W22" s="10"/>
    </row>
    <row r="23" spans="1:23" ht="16.5" x14ac:dyDescent="0.25">
      <c r="A23" t="s">
        <v>486</v>
      </c>
      <c r="B23" t="s">
        <v>356</v>
      </c>
      <c r="C23">
        <v>20</v>
      </c>
      <c r="D23">
        <f>Table1[[#This Row],[Skott]]-SUM(Table1[[#This Row],[T1]:[T5]])</f>
        <v>5</v>
      </c>
      <c r="E23" s="29">
        <f>IFERROR(-(SUM(Table1[[#This Row],[T1]:[T5]])-Table1[[#This Row],[Skott]])/Table1[[#This Row],[Skott]],"")</f>
        <v>0.25</v>
      </c>
      <c r="F23" s="27">
        <f>IFERROR(LEFT(Table1[[#This Row],[L]],1)*1,"")</f>
        <v>4</v>
      </c>
      <c r="G23" s="27">
        <f>IFERROR(RIGHT(LEFT(Table1[[#This Row],[L]],2),1)*1,"")</f>
        <v>3</v>
      </c>
      <c r="H23" s="30"/>
      <c r="I23" s="27">
        <f>IFERROR(LEFT(Table1[[#This Row],[S]],1)*1,"")</f>
        <v>4</v>
      </c>
      <c r="J23" s="27">
        <f>IFERROR(RIGHT(LEFT(Table1[[#This Row],[S]],2),1)*1,"")</f>
        <v>4</v>
      </c>
      <c r="K23">
        <f>IF(Table1[[#This Row],[Plac]]="",0,IFERROR(VLOOKUP(Table1[[#This Row],[Plac]],Referens!$B$16:$C$28,2,0),1))</f>
        <v>12</v>
      </c>
      <c r="L23">
        <f>Table1[[#This Row],[Poäng]]</f>
        <v>12</v>
      </c>
      <c r="M23" s="9">
        <v>3</v>
      </c>
      <c r="N23" s="9">
        <v>105</v>
      </c>
      <c r="O23" s="10" t="s">
        <v>129</v>
      </c>
      <c r="P23" s="10" t="s">
        <v>20</v>
      </c>
      <c r="Q23" s="23">
        <v>43</v>
      </c>
      <c r="R23" s="23">
        <v>44</v>
      </c>
      <c r="S23" s="12">
        <v>1.2138888888888888</v>
      </c>
      <c r="T23" s="11">
        <v>0.46875</v>
      </c>
      <c r="U23" s="12">
        <v>1.6826388888888888</v>
      </c>
      <c r="V23" s="11">
        <v>0.22500000000000001</v>
      </c>
      <c r="W23" s="10"/>
    </row>
    <row r="24" spans="1:23" ht="16.5" x14ac:dyDescent="0.25">
      <c r="A24" t="s">
        <v>0</v>
      </c>
      <c r="B24" t="s">
        <v>355</v>
      </c>
      <c r="C24">
        <v>10</v>
      </c>
      <c r="D24">
        <f>Table1[[#This Row],[Skott]]-SUM(Table1[[#This Row],[T1]:[T5]])</f>
        <v>2</v>
      </c>
      <c r="E24" s="29">
        <f>IFERROR(-(SUM(Table1[[#This Row],[T1]:[T5]])-Table1[[#This Row],[Skott]])/Table1[[#This Row],[Skott]],"")</f>
        <v>0.2</v>
      </c>
      <c r="F24" s="27">
        <f>IFERROR(LEFT(Table1[[#This Row],[L]],1)*1,"")</f>
        <v>4</v>
      </c>
      <c r="G24" s="27">
        <f>IFERROR(RIGHT(LEFT(Table1[[#This Row],[L]],2),1)*1,"")</f>
        <v>4</v>
      </c>
      <c r="H24" s="27" t="str">
        <f>IFERROR(IF(Table1[[#This Row],[Skott]]=10,"",RIGHT(Table1[[#This Row],[L]],1))*1,"")</f>
        <v/>
      </c>
      <c r="I24" s="27" t="str">
        <f>IFERROR(LEFT(Table1[[#This Row],[S]],1)*1,"")</f>
        <v/>
      </c>
      <c r="J24" s="27" t="str">
        <f>IFERROR(RIGHT(LEFT(Table1[[#This Row],[S]],2),1)*1,"")</f>
        <v/>
      </c>
      <c r="K24">
        <f>IF(Table1[[#This Row],[Plac]]="",0,IFERROR(VLOOKUP(Table1[[#This Row],[Plac]],Referens!$B$16:$C$28,2,0),1))</f>
        <v>15</v>
      </c>
      <c r="L24">
        <v>5</v>
      </c>
      <c r="M24">
        <v>1</v>
      </c>
      <c r="N24">
        <v>1</v>
      </c>
      <c r="O24" t="s">
        <v>19</v>
      </c>
      <c r="P24" s="10" t="s">
        <v>20</v>
      </c>
      <c r="Q24" s="24">
        <v>44</v>
      </c>
      <c r="S24" s="25">
        <v>0.56944444444444442</v>
      </c>
      <c r="T24" t="s">
        <v>14</v>
      </c>
      <c r="U24" s="25">
        <v>0.56944444444444442</v>
      </c>
      <c r="V24" t="s">
        <v>14</v>
      </c>
    </row>
    <row r="25" spans="1:23" ht="16.5" x14ac:dyDescent="0.25">
      <c r="A25" t="s">
        <v>36</v>
      </c>
      <c r="B25" t="s">
        <v>355</v>
      </c>
      <c r="C25">
        <v>10</v>
      </c>
      <c r="D25">
        <f>Table1[[#This Row],[Skott]]-SUM(Table1[[#This Row],[T1]:[T5]])</f>
        <v>8</v>
      </c>
      <c r="E25" s="29">
        <f>IFERROR(-(SUM(Table1[[#This Row],[T1]:[T5]])-Table1[[#This Row],[Skott]])/Table1[[#This Row],[Skott]],"")</f>
        <v>0.8</v>
      </c>
      <c r="F25" s="27">
        <f>IFERROR(LEFT(Table1[[#This Row],[L]],1)*1,"")</f>
        <v>1</v>
      </c>
      <c r="G25" s="27">
        <f>IFERROR(RIGHT(LEFT(Table1[[#This Row],[L]],2),1)*1,"")</f>
        <v>1</v>
      </c>
      <c r="H25" s="27" t="str">
        <f>IFERROR(IF(Table1[[#This Row],[Skott]]=10,"",RIGHT(Table1[[#This Row],[L]],1))*1,"")</f>
        <v/>
      </c>
      <c r="I25" s="27" t="str">
        <f>IFERROR(LEFT(Table1[[#This Row],[S]],1)*1,"")</f>
        <v/>
      </c>
      <c r="J25" s="27" t="str">
        <f>IFERROR(RIGHT(LEFT(Table1[[#This Row],[S]],2),1)*1,"")</f>
        <v/>
      </c>
      <c r="K25">
        <f>IF(Table1[[#This Row],[Plac]]="",0,IFERROR(VLOOKUP(Table1[[#This Row],[Plac]],Referens!$B$16:$C$28,2,0),1))</f>
        <v>15</v>
      </c>
      <c r="L25">
        <v>5</v>
      </c>
      <c r="M25">
        <v>1</v>
      </c>
      <c r="N25">
        <v>8</v>
      </c>
      <c r="O25" t="s">
        <v>40</v>
      </c>
      <c r="P25" s="10" t="s">
        <v>20</v>
      </c>
      <c r="Q25" s="24">
        <v>1</v>
      </c>
      <c r="S25" s="25">
        <v>0.47986111111111113</v>
      </c>
      <c r="T25" t="s">
        <v>14</v>
      </c>
      <c r="U25" s="25">
        <v>0.47986111111111113</v>
      </c>
      <c r="V25" t="s">
        <v>14</v>
      </c>
    </row>
    <row r="26" spans="1:23" ht="16.5" x14ac:dyDescent="0.25">
      <c r="A26" t="s">
        <v>45</v>
      </c>
      <c r="B26" t="s">
        <v>355</v>
      </c>
      <c r="C26">
        <v>10</v>
      </c>
      <c r="D26">
        <f>Table1[[#This Row],[Skott]]-SUM(Table1[[#This Row],[T1]:[T5]])</f>
        <v>8</v>
      </c>
      <c r="E26" s="29">
        <f>IFERROR(-(SUM(Table1[[#This Row],[T1]:[T5]])-Table1[[#This Row],[Skott]])/Table1[[#This Row],[Skott]],"")</f>
        <v>0.8</v>
      </c>
      <c r="F26" s="27">
        <f>IFERROR(LEFT(Table1[[#This Row],[L]],1)*1,"")</f>
        <v>1</v>
      </c>
      <c r="G26" s="27">
        <f>IFERROR(RIGHT(LEFT(Table1[[#This Row],[L]],2),1)*1,"")</f>
        <v>1</v>
      </c>
      <c r="H26" s="27" t="str">
        <f>IFERROR(IF(Table1[[#This Row],[Skott]]=10,"",RIGHT(Table1[[#This Row],[L]],1))*1,"")</f>
        <v/>
      </c>
      <c r="I26" s="27" t="str">
        <f>IFERROR(LEFT(Table1[[#This Row],[S]],1)*1,"")</f>
        <v/>
      </c>
      <c r="J26" s="27" t="str">
        <f>IFERROR(RIGHT(LEFT(Table1[[#This Row],[S]],2),1)*1,"")</f>
        <v/>
      </c>
      <c r="K26">
        <f>IF(Table1[[#This Row],[Plac]]="",0,IFERROR(VLOOKUP(Table1[[#This Row],[Plac]],Referens!$B$16:$C$28,2,0),1))</f>
        <v>15</v>
      </c>
      <c r="L26">
        <f>Table1[[#This Row],[Poäng]]</f>
        <v>15</v>
      </c>
      <c r="M26">
        <v>1</v>
      </c>
      <c r="N26">
        <v>12</v>
      </c>
      <c r="O26" t="s">
        <v>48</v>
      </c>
      <c r="P26" s="10" t="s">
        <v>20</v>
      </c>
      <c r="Q26" s="24">
        <v>11</v>
      </c>
      <c r="S26" s="25">
        <v>0.65694444444444444</v>
      </c>
      <c r="T26" t="s">
        <v>14</v>
      </c>
      <c r="U26" s="25">
        <v>0.65694444444444444</v>
      </c>
      <c r="V26" t="s">
        <v>14</v>
      </c>
    </row>
    <row r="27" spans="1:23" ht="16.5" x14ac:dyDescent="0.25">
      <c r="A27" t="s">
        <v>45</v>
      </c>
      <c r="B27" t="s">
        <v>355</v>
      </c>
      <c r="C27">
        <v>10</v>
      </c>
      <c r="D27">
        <f>Table1[[#This Row],[Skott]]-SUM(Table1[[#This Row],[T1]:[T5]])</f>
        <v>5</v>
      </c>
      <c r="E27" s="29">
        <f>IFERROR(-(SUM(Table1[[#This Row],[T1]:[T5]])-Table1[[#This Row],[Skott]])/Table1[[#This Row],[Skott]],"")</f>
        <v>0.5</v>
      </c>
      <c r="F27" s="27">
        <f>IFERROR(LEFT(Table1[[#This Row],[L]],1)*1,"")</f>
        <v>2</v>
      </c>
      <c r="G27" s="27">
        <f>IFERROR(RIGHT(LEFT(Table1[[#This Row],[L]],2),1)*1,"")</f>
        <v>3</v>
      </c>
      <c r="H27" s="27" t="str">
        <f>IFERROR(IF(Table1[[#This Row],[Skott]]=10,"",RIGHT(Table1[[#This Row],[L]],1))*1,"")</f>
        <v/>
      </c>
      <c r="I27" s="27" t="str">
        <f>IFERROR(LEFT(Table1[[#This Row],[S]],1)*1,"")</f>
        <v/>
      </c>
      <c r="J27" s="27" t="str">
        <f>IFERROR(RIGHT(LEFT(Table1[[#This Row],[S]],2),1)*1,"")</f>
        <v/>
      </c>
      <c r="K27">
        <f>IF(Table1[[#This Row],[Plac]]="",0,IFERROR(VLOOKUP(Table1[[#This Row],[Plac]],Referens!$B$16:$C$28,2,0),1))</f>
        <v>12</v>
      </c>
      <c r="L27">
        <f>Table1[[#This Row],[Poäng]]</f>
        <v>12</v>
      </c>
      <c r="M27">
        <v>3</v>
      </c>
      <c r="N27">
        <v>13</v>
      </c>
      <c r="O27" t="s">
        <v>49</v>
      </c>
      <c r="P27" s="10" t="s">
        <v>20</v>
      </c>
      <c r="Q27" s="24">
        <v>23</v>
      </c>
      <c r="S27" s="25">
        <v>0.71527777777777779</v>
      </c>
      <c r="T27" t="s">
        <v>14</v>
      </c>
      <c r="U27" s="25">
        <v>0.71527777777777779</v>
      </c>
      <c r="V27" s="25">
        <v>5.8333333333333334E-2</v>
      </c>
    </row>
    <row r="28" spans="1:23" ht="16.5" x14ac:dyDescent="0.25">
      <c r="A28" t="s">
        <v>69</v>
      </c>
      <c r="B28" t="s">
        <v>355</v>
      </c>
      <c r="C28">
        <v>10</v>
      </c>
      <c r="D28">
        <f>Table1[[#This Row],[Skott]]-SUM(Table1[[#This Row],[T1]:[T5]])</f>
        <v>8</v>
      </c>
      <c r="E28" s="29">
        <f>IFERROR(-(SUM(Table1[[#This Row],[T1]:[T5]])-Table1[[#This Row],[Skott]])/Table1[[#This Row],[Skott]],"")</f>
        <v>0.8</v>
      </c>
      <c r="F28" s="27">
        <f>IFERROR(LEFT(Table1[[#This Row],[L]],1)*1,"")</f>
        <v>1</v>
      </c>
      <c r="G28" s="27">
        <f>IFERROR(RIGHT(LEFT(Table1[[#This Row],[L]],2),1)*1,"")</f>
        <v>1</v>
      </c>
      <c r="H28" s="27" t="str">
        <f>IFERROR(IF(Table1[[#This Row],[Skott]]=10,"",RIGHT(Table1[[#This Row],[L]],1))*1,"")</f>
        <v/>
      </c>
      <c r="I28" s="27" t="str">
        <f>IFERROR(LEFT(Table1[[#This Row],[S]],1)*1,"")</f>
        <v/>
      </c>
      <c r="J28" s="27" t="str">
        <f>IFERROR(RIGHT(LEFT(Table1[[#This Row],[S]],2),1)*1,"")</f>
        <v/>
      </c>
      <c r="K28">
        <f>IF(Table1[[#This Row],[Plac]]="",0,IFERROR(VLOOKUP(Table1[[#This Row],[Plac]],Referens!$B$16:$C$28,2,0),1))</f>
        <v>15</v>
      </c>
      <c r="L28">
        <f>Table1[[#This Row],[Poäng]]</f>
        <v>15</v>
      </c>
      <c r="M28">
        <v>1</v>
      </c>
      <c r="N28">
        <v>26</v>
      </c>
      <c r="O28" t="s">
        <v>70</v>
      </c>
      <c r="P28" s="10" t="s">
        <v>20</v>
      </c>
      <c r="Q28" s="24">
        <v>11</v>
      </c>
      <c r="S28" s="25">
        <v>0.58333333333333337</v>
      </c>
      <c r="T28" t="s">
        <v>14</v>
      </c>
      <c r="U28" s="25">
        <v>0.58333333333333337</v>
      </c>
      <c r="V28" t="s">
        <v>14</v>
      </c>
      <c r="W28" t="s">
        <v>334</v>
      </c>
    </row>
    <row r="29" spans="1:23" ht="16.5" x14ac:dyDescent="0.25">
      <c r="A29" t="s">
        <v>94</v>
      </c>
      <c r="B29" t="s">
        <v>355</v>
      </c>
      <c r="C29">
        <v>10</v>
      </c>
      <c r="D29">
        <f>Table1[[#This Row],[Skott]]-SUM(Table1[[#This Row],[T1]:[T5]])</f>
        <v>4</v>
      </c>
      <c r="E29" s="29">
        <f>IFERROR(-(SUM(Table1[[#This Row],[T1]:[T5]])-Table1[[#This Row],[Skott]])/Table1[[#This Row],[Skott]],"")</f>
        <v>0.4</v>
      </c>
      <c r="F29" s="27">
        <f>IFERROR(LEFT(Table1[[#This Row],[L]],1)*1,"")</f>
        <v>2</v>
      </c>
      <c r="G29" s="27">
        <f>IFERROR(RIGHT(LEFT(Table1[[#This Row],[L]],2),1)*1,"")</f>
        <v>4</v>
      </c>
      <c r="H29" s="27" t="str">
        <f>IFERROR(IF(Table1[[#This Row],[Skott]]=10,"",RIGHT(Table1[[#This Row],[L]],1))*1,"")</f>
        <v/>
      </c>
      <c r="I29" s="27" t="str">
        <f>IFERROR(LEFT(Table1[[#This Row],[S]],1)*1,"")</f>
        <v/>
      </c>
      <c r="J29" s="27" t="str">
        <f>IFERROR(RIGHT(LEFT(Table1[[#This Row],[S]],2),1)*1,"")</f>
        <v/>
      </c>
      <c r="K29">
        <f>IF(Table1[[#This Row],[Plac]]="",0,IFERROR(VLOOKUP(Table1[[#This Row],[Plac]],Referens!$B$16:$C$28,2,0),1))</f>
        <v>10</v>
      </c>
      <c r="L29">
        <f>Table1[[#This Row],[Poäng]]</f>
        <v>10</v>
      </c>
      <c r="M29">
        <v>5</v>
      </c>
      <c r="N29">
        <v>46</v>
      </c>
      <c r="O29" t="s">
        <v>99</v>
      </c>
      <c r="P29" s="10" t="s">
        <v>20</v>
      </c>
      <c r="Q29" s="24">
        <v>24</v>
      </c>
      <c r="S29" s="25">
        <v>0.75902777777777775</v>
      </c>
      <c r="T29" t="s">
        <v>14</v>
      </c>
      <c r="U29" s="25">
        <v>0.75902777777777775</v>
      </c>
      <c r="V29" s="25">
        <v>0.10208333333333333</v>
      </c>
    </row>
    <row r="30" spans="1:23" ht="16.5" x14ac:dyDescent="0.25">
      <c r="A30" t="s">
        <v>485</v>
      </c>
      <c r="B30" t="s">
        <v>355</v>
      </c>
      <c r="C30">
        <v>20</v>
      </c>
      <c r="D30">
        <f>Table1[[#This Row],[Skott]]-SUM(Table1[[#This Row],[T1]:[T5]])</f>
        <v>2</v>
      </c>
      <c r="E30" s="29">
        <f>IFERROR(-(SUM(Table1[[#This Row],[T1]:[T5]])-Table1[[#This Row],[Skott]])/Table1[[#This Row],[Skott]],"")</f>
        <v>0.1</v>
      </c>
      <c r="F30" s="27">
        <f>IFERROR(LEFT(Table1[[#This Row],[L]],1)*1,"")</f>
        <v>4</v>
      </c>
      <c r="G30" s="27">
        <f>IFERROR(RIGHT(LEFT(Table1[[#This Row],[L]],2),1)*1,"")</f>
        <v>4</v>
      </c>
      <c r="H30" s="30"/>
      <c r="I30" s="27">
        <f>IFERROR(LEFT(Table1[[#This Row],[S]],1)*1,"")</f>
        <v>5</v>
      </c>
      <c r="J30" s="27">
        <f>IFERROR(RIGHT(LEFT(Table1[[#This Row],[S]],2),1)*1,"")</f>
        <v>5</v>
      </c>
      <c r="K30">
        <f>IF(Table1[[#This Row],[Plac]]="",0,IFERROR(VLOOKUP(Table1[[#This Row],[Plac]],Referens!$B$16:$C$28,2,0),1))</f>
        <v>15</v>
      </c>
      <c r="L30">
        <f>Table1[[#This Row],[Poäng]]</f>
        <v>15</v>
      </c>
      <c r="M30">
        <v>1</v>
      </c>
      <c r="N30">
        <v>60</v>
      </c>
      <c r="O30" t="s">
        <v>124</v>
      </c>
      <c r="P30" s="10" t="s">
        <v>20</v>
      </c>
      <c r="Q30" s="24">
        <v>4</v>
      </c>
      <c r="R30" s="24">
        <v>5</v>
      </c>
      <c r="S30" s="26">
        <v>1.0152777777777777</v>
      </c>
      <c r="T30" t="s">
        <v>14</v>
      </c>
      <c r="U30" s="26">
        <v>1.0152777777777777</v>
      </c>
      <c r="V30" t="s">
        <v>14</v>
      </c>
    </row>
    <row r="31" spans="1:23" ht="16.5" x14ac:dyDescent="0.25">
      <c r="A31" t="s">
        <v>485</v>
      </c>
      <c r="B31" t="s">
        <v>355</v>
      </c>
      <c r="C31">
        <v>20</v>
      </c>
      <c r="D31">
        <f>Table1[[#This Row],[Skott]]-SUM(Table1[[#This Row],[T1]:[T5]])</f>
        <v>4</v>
      </c>
      <c r="E31" s="29">
        <f>IFERROR(-(SUM(Table1[[#This Row],[T1]:[T5]])-Table1[[#This Row],[Skott]])/Table1[[#This Row],[Skott]],"")</f>
        <v>0.2</v>
      </c>
      <c r="F31" s="27">
        <f>IFERROR(LEFT(Table1[[#This Row],[L]],1)*1,"")</f>
        <v>4</v>
      </c>
      <c r="G31" s="27">
        <f>IFERROR(RIGHT(LEFT(Table1[[#This Row],[L]],2),1)*1,"")</f>
        <v>4</v>
      </c>
      <c r="H31" s="30"/>
      <c r="I31" s="27">
        <f>IFERROR(LEFT(Table1[[#This Row],[S]],1)*1,"")</f>
        <v>4</v>
      </c>
      <c r="J31" s="27">
        <f>IFERROR(RIGHT(LEFT(Table1[[#This Row],[S]],2),1)*1,"")</f>
        <v>4</v>
      </c>
      <c r="K31">
        <f>IF(Table1[[#This Row],[Plac]]="",0,IFERROR(VLOOKUP(Table1[[#This Row],[Plac]],Referens!$B$16:$C$28,2,0),1))</f>
        <v>13</v>
      </c>
      <c r="L31">
        <f>Table1[[#This Row],[Poäng]]</f>
        <v>13</v>
      </c>
      <c r="M31">
        <v>2</v>
      </c>
      <c r="N31">
        <v>61</v>
      </c>
      <c r="O31" t="s">
        <v>123</v>
      </c>
      <c r="P31" s="10" t="s">
        <v>20</v>
      </c>
      <c r="Q31" s="24">
        <v>4</v>
      </c>
      <c r="R31" s="24">
        <v>4</v>
      </c>
      <c r="S31" s="26">
        <v>1.070138888888889</v>
      </c>
      <c r="T31" t="s">
        <v>14</v>
      </c>
      <c r="U31" s="26">
        <v>1.070138888888889</v>
      </c>
      <c r="V31" s="25">
        <v>5.486111111111111E-2</v>
      </c>
    </row>
    <row r="32" spans="1:23" ht="16.5" x14ac:dyDescent="0.25">
      <c r="A32" t="s">
        <v>485</v>
      </c>
      <c r="B32" t="s">
        <v>355</v>
      </c>
      <c r="C32">
        <v>20</v>
      </c>
      <c r="D32">
        <f>Table1[[#This Row],[Skott]]-SUM(Table1[[#This Row],[T1]:[T5]])</f>
        <v>2</v>
      </c>
      <c r="E32" s="29">
        <f>IFERROR(-(SUM(Table1[[#This Row],[T1]:[T5]])-Table1[[#This Row],[Skott]])/Table1[[#This Row],[Skott]],"")</f>
        <v>0.1</v>
      </c>
      <c r="F32" s="27">
        <f>IFERROR(LEFT(Table1[[#This Row],[L]],1)*1,"")</f>
        <v>5</v>
      </c>
      <c r="G32" s="27">
        <f>IFERROR(RIGHT(LEFT(Table1[[#This Row],[L]],2),1)*1,"")</f>
        <v>5</v>
      </c>
      <c r="H32" s="30"/>
      <c r="I32" s="27">
        <f>IFERROR(LEFT(Table1[[#This Row],[S]],1)*1,"")</f>
        <v>4</v>
      </c>
      <c r="J32" s="27">
        <f>IFERROR(RIGHT(LEFT(Table1[[#This Row],[S]],2),1)*1,"")</f>
        <v>4</v>
      </c>
      <c r="K32">
        <f>IF(Table1[[#This Row],[Plac]]="",0,IFERROR(VLOOKUP(Table1[[#This Row],[Plac]],Referens!$B$16:$C$28,2,0),1))</f>
        <v>10</v>
      </c>
      <c r="L32">
        <f>Table1[[#This Row],[Poäng]]</f>
        <v>10</v>
      </c>
      <c r="M32">
        <v>5</v>
      </c>
      <c r="N32">
        <v>59</v>
      </c>
      <c r="O32" t="s">
        <v>351</v>
      </c>
      <c r="P32" s="10" t="s">
        <v>20</v>
      </c>
      <c r="Q32" s="24">
        <v>5</v>
      </c>
      <c r="R32" s="24">
        <v>4</v>
      </c>
      <c r="S32" s="26">
        <v>1.2430555555555556</v>
      </c>
      <c r="T32" t="s">
        <v>14</v>
      </c>
      <c r="U32" s="26">
        <v>1.2430555555555556</v>
      </c>
      <c r="V32" s="25">
        <v>0.22777777777777777</v>
      </c>
    </row>
    <row r="33" spans="1:23" ht="16.5" x14ac:dyDescent="0.25">
      <c r="A33" t="s">
        <v>486</v>
      </c>
      <c r="B33" t="s">
        <v>355</v>
      </c>
      <c r="C33">
        <v>20</v>
      </c>
      <c r="D33">
        <f>Table1[[#This Row],[Skott]]-SUM(Table1[[#This Row],[T1]:[T5]])</f>
        <v>2</v>
      </c>
      <c r="E33" s="29">
        <f>IFERROR(-(SUM(Table1[[#This Row],[T1]:[T5]])-Table1[[#This Row],[Skott]])/Table1[[#This Row],[Skott]],"")</f>
        <v>0.1</v>
      </c>
      <c r="F33" s="27">
        <f>IFERROR(LEFT(Table1[[#This Row],[L]],1)*1,"")</f>
        <v>4</v>
      </c>
      <c r="G33" s="27">
        <f>IFERROR(RIGHT(LEFT(Table1[[#This Row],[L]],2),1)*1,"")</f>
        <v>4</v>
      </c>
      <c r="H33" s="30"/>
      <c r="I33" s="27">
        <f>IFERROR(LEFT(Table1[[#This Row],[S]],1)*1,"")</f>
        <v>5</v>
      </c>
      <c r="J33" s="27">
        <f>IFERROR(RIGHT(LEFT(Table1[[#This Row],[S]],2),1)*1,"")</f>
        <v>5</v>
      </c>
      <c r="K33">
        <f>IF(Table1[[#This Row],[Plac]]="",0,IFERROR(VLOOKUP(Table1[[#This Row],[Plac]],Referens!$B$16:$C$28,2,0),1))</f>
        <v>13</v>
      </c>
      <c r="L33">
        <f>Table1[[#This Row],[Poäng]]</f>
        <v>13</v>
      </c>
      <c r="M33">
        <v>2</v>
      </c>
      <c r="N33">
        <v>63</v>
      </c>
      <c r="O33" t="s">
        <v>129</v>
      </c>
      <c r="P33" s="10" t="s">
        <v>20</v>
      </c>
      <c r="Q33" s="24">
        <v>4</v>
      </c>
      <c r="R33" s="24">
        <v>5</v>
      </c>
      <c r="S33" s="26">
        <v>1.2590277777777779</v>
      </c>
      <c r="T33" t="s">
        <v>14</v>
      </c>
      <c r="U33" s="26">
        <v>1.2590277777777779</v>
      </c>
      <c r="V33" s="25">
        <v>0.11666666666666667</v>
      </c>
    </row>
    <row r="34" spans="1:23" ht="16.5" x14ac:dyDescent="0.25">
      <c r="A34" t="s">
        <v>36</v>
      </c>
      <c r="B34" t="s">
        <v>354</v>
      </c>
      <c r="C34">
        <v>10</v>
      </c>
      <c r="D34">
        <f>Table1[[#This Row],[Skott]]-SUM(Table1[[#This Row],[T1]:[T5]])</f>
        <v>7</v>
      </c>
      <c r="E34" s="29">
        <f>IFERROR(-(SUM(Table1[[#This Row],[T1]:[T5]])-Table1[[#This Row],[Skott]])/Table1[[#This Row],[Skott]],"")</f>
        <v>0.7</v>
      </c>
      <c r="F34" s="27">
        <f>IFERROR(LEFT(Table1[[#This Row],[L]],1)*1,"")</f>
        <v>1</v>
      </c>
      <c r="G34" s="27">
        <f>IFERROR(RIGHT(LEFT(Table1[[#This Row],[L]],2),1)*1,"")</f>
        <v>2</v>
      </c>
      <c r="H34" s="27" t="str">
        <f>IFERROR(IF(Table1[[#This Row],[Skott]]=10,"",RIGHT(Table1[[#This Row],[L]],1))*1,"")</f>
        <v/>
      </c>
      <c r="I34" s="27" t="str">
        <f>IFERROR(LEFT(Table1[[#This Row],[S]],1)*1,"")</f>
        <v/>
      </c>
      <c r="J34" s="27" t="str">
        <f>IFERROR(RIGHT(LEFT(Table1[[#This Row],[S]],2),1)*1,"")</f>
        <v/>
      </c>
      <c r="K34">
        <f>IF(Table1[[#This Row],[Plac]]="",0,IFERROR(VLOOKUP(Table1[[#This Row],[Plac]],Referens!$B$16:$C$28,2,0),1))</f>
        <v>13</v>
      </c>
      <c r="L34">
        <v>5</v>
      </c>
      <c r="M34">
        <v>2</v>
      </c>
      <c r="N34">
        <v>18</v>
      </c>
      <c r="O34" t="s">
        <v>40</v>
      </c>
      <c r="P34" s="10" t="s">
        <v>20</v>
      </c>
      <c r="Q34" s="24">
        <v>12</v>
      </c>
      <c r="S34" s="25">
        <v>0.50624999999999998</v>
      </c>
      <c r="T34" s="25">
        <v>6.25E-2</v>
      </c>
      <c r="U34" s="25">
        <v>0.56874999999999998</v>
      </c>
      <c r="V34" s="25">
        <v>2.5694444444444443E-2</v>
      </c>
    </row>
    <row r="35" spans="1:23" ht="16.5" x14ac:dyDescent="0.25">
      <c r="A35" t="s">
        <v>0</v>
      </c>
      <c r="B35" t="s">
        <v>354</v>
      </c>
      <c r="C35">
        <v>10</v>
      </c>
      <c r="D35">
        <f>Table1[[#This Row],[Skott]]-SUM(Table1[[#This Row],[T1]:[T5]])</f>
        <v>7</v>
      </c>
      <c r="E35" s="29">
        <f>IFERROR(-(SUM(Table1[[#This Row],[T1]:[T5]])-Table1[[#This Row],[Skott]])/Table1[[#This Row],[Skott]],"")</f>
        <v>0.7</v>
      </c>
      <c r="F35" s="27">
        <f>IFERROR(LEFT(Table1[[#This Row],[L]],1)*1,"")</f>
        <v>1</v>
      </c>
      <c r="G35" s="27">
        <f>IFERROR(RIGHT(LEFT(Table1[[#This Row],[L]],2),1)*1,"")</f>
        <v>2</v>
      </c>
      <c r="H35" s="27" t="str">
        <f>IFERROR(IF(Table1[[#This Row],[Skott]]=10,"",RIGHT(Table1[[#This Row],[L]],1))*1,"")</f>
        <v/>
      </c>
      <c r="I35" s="27" t="str">
        <f>IFERROR(LEFT(Table1[[#This Row],[S]],1)*1,"")</f>
        <v/>
      </c>
      <c r="J35" s="27" t="str">
        <f>IFERROR(RIGHT(LEFT(Table1[[#This Row],[S]],2),1)*1,"")</f>
        <v/>
      </c>
      <c r="K35">
        <f>IF(Table1[[#This Row],[Plac]]="",0,IFERROR(VLOOKUP(Table1[[#This Row],[Plac]],Referens!$B$16:$C$28,2,0),1))</f>
        <v>15</v>
      </c>
      <c r="L35">
        <v>5</v>
      </c>
      <c r="M35">
        <v>1</v>
      </c>
      <c r="N35">
        <v>24</v>
      </c>
      <c r="O35" t="s">
        <v>19</v>
      </c>
      <c r="P35" s="10" t="s">
        <v>20</v>
      </c>
      <c r="Q35" s="24">
        <v>12</v>
      </c>
      <c r="S35" s="25">
        <v>0.52916666666666667</v>
      </c>
      <c r="T35" s="25">
        <v>6.25E-2</v>
      </c>
      <c r="U35" s="25">
        <v>0.59166666666666667</v>
      </c>
      <c r="V35" s="25" t="s">
        <v>14</v>
      </c>
    </row>
    <row r="36" spans="1:23" ht="16.5" x14ac:dyDescent="0.25">
      <c r="A36" t="s">
        <v>69</v>
      </c>
      <c r="B36" t="s">
        <v>354</v>
      </c>
      <c r="C36">
        <v>15</v>
      </c>
      <c r="D36">
        <f>Table1[[#This Row],[Skott]]-SUM(Table1[[#This Row],[T1]:[T5]])</f>
        <v>14</v>
      </c>
      <c r="E36" s="29">
        <f>IFERROR(-(SUM(Table1[[#This Row],[T1]:[T5]])-Table1[[#This Row],[Skott]])/Table1[[#This Row],[Skott]],"")</f>
        <v>0.93333333333333335</v>
      </c>
      <c r="F36" s="27">
        <f>IFERROR(LEFT(Table1[[#This Row],[L]],1)*1,"")</f>
        <v>0</v>
      </c>
      <c r="G36" s="27">
        <f>IFERROR(RIGHT(LEFT(Table1[[#This Row],[L]],2),1)*1,"")</f>
        <v>0</v>
      </c>
      <c r="H36" s="27">
        <f>IFERROR(IF(Table1[[#This Row],[Skott]]=10,"",RIGHT(Table1[[#This Row],[L]],1))*1,"")</f>
        <v>1</v>
      </c>
      <c r="I36" s="27" t="str">
        <f>IFERROR(LEFT(Table1[[#This Row],[S]],1)*1,"")</f>
        <v/>
      </c>
      <c r="J36" s="27" t="str">
        <f>IFERROR(RIGHT(LEFT(Table1[[#This Row],[S]],2),1)*1,"")</f>
        <v/>
      </c>
      <c r="K36">
        <f>IF(Table1[[#This Row],[Plac]]="",0,IFERROR(VLOOKUP(Table1[[#This Row],[Plac]],Referens!$B$16:$C$28,2,0),1))</f>
        <v>15</v>
      </c>
      <c r="L36">
        <f>Table1[[#This Row],[Poäng]]</f>
        <v>15</v>
      </c>
      <c r="M36">
        <v>1</v>
      </c>
      <c r="N36">
        <v>35</v>
      </c>
      <c r="O36" t="s">
        <v>71</v>
      </c>
      <c r="P36" s="10" t="s">
        <v>20</v>
      </c>
      <c r="Q36" s="24" t="s">
        <v>385</v>
      </c>
      <c r="S36" s="25">
        <v>0.65069444444444446</v>
      </c>
      <c r="T36" s="25">
        <v>2.0833333333333332E-2</v>
      </c>
      <c r="U36" s="25">
        <v>0.67152777777777772</v>
      </c>
      <c r="V36" s="25" t="s">
        <v>14</v>
      </c>
    </row>
    <row r="37" spans="1:23" ht="16.5" x14ac:dyDescent="0.25">
      <c r="A37" t="s">
        <v>69</v>
      </c>
      <c r="B37" t="s">
        <v>354</v>
      </c>
      <c r="C37">
        <v>15</v>
      </c>
      <c r="D37">
        <f>Table1[[#This Row],[Skott]]-SUM(Table1[[#This Row],[T1]:[T5]])</f>
        <v>10</v>
      </c>
      <c r="E37" s="29">
        <f>IFERROR(-(SUM(Table1[[#This Row],[T1]:[T5]])-Table1[[#This Row],[Skott]])/Table1[[#This Row],[Skott]],"")</f>
        <v>0.66666666666666663</v>
      </c>
      <c r="F37" s="27">
        <f>IFERROR(LEFT(Table1[[#This Row],[L]],1)*1,"")</f>
        <v>3</v>
      </c>
      <c r="G37" s="27">
        <f>IFERROR(RIGHT(LEFT(Table1[[#This Row],[L]],2),1)*1,"")</f>
        <v>2</v>
      </c>
      <c r="H37" s="27">
        <f>IFERROR(IF(Table1[[#This Row],[Skott]]=10,"",RIGHT(Table1[[#This Row],[L]],1))*1,"")</f>
        <v>0</v>
      </c>
      <c r="I37" s="27" t="str">
        <f>IFERROR(LEFT(Table1[[#This Row],[S]],1)*1,"")</f>
        <v/>
      </c>
      <c r="J37" s="27" t="str">
        <f>IFERROR(RIGHT(LEFT(Table1[[#This Row],[S]],2),1)*1,"")</f>
        <v/>
      </c>
      <c r="K37">
        <f>IF(Table1[[#This Row],[Plac]]="",0,IFERROR(VLOOKUP(Table1[[#This Row],[Plac]],Referens!$B$16:$C$28,2,0),1))</f>
        <v>13</v>
      </c>
      <c r="L37">
        <f>Table1[[#This Row],[Poäng]]</f>
        <v>13</v>
      </c>
      <c r="M37">
        <v>2</v>
      </c>
      <c r="N37">
        <v>38</v>
      </c>
      <c r="O37" t="s">
        <v>70</v>
      </c>
      <c r="P37" s="10" t="s">
        <v>20</v>
      </c>
      <c r="Q37" s="24">
        <v>320</v>
      </c>
      <c r="S37" s="25">
        <v>0.56944444444444442</v>
      </c>
      <c r="T37" s="25">
        <v>0.10416666666666667</v>
      </c>
      <c r="U37" s="25">
        <v>0.67361111111111116</v>
      </c>
      <c r="V37" s="25">
        <v>2.0833333333333333E-3</v>
      </c>
    </row>
    <row r="38" spans="1:23" ht="16.5" x14ac:dyDescent="0.25">
      <c r="A38" t="s">
        <v>45</v>
      </c>
      <c r="B38" t="s">
        <v>354</v>
      </c>
      <c r="C38">
        <v>15</v>
      </c>
      <c r="D38">
        <f>Table1[[#This Row],[Skott]]-SUM(Table1[[#This Row],[T1]:[T5]])</f>
        <v>13</v>
      </c>
      <c r="E38" s="29">
        <f>IFERROR(-(SUM(Table1[[#This Row],[T1]:[T5]])-Table1[[#This Row],[Skott]])/Table1[[#This Row],[Skott]],"")</f>
        <v>0.8666666666666667</v>
      </c>
      <c r="F38" s="27">
        <f>IFERROR(LEFT(Table1[[#This Row],[L]],1)*1,"")</f>
        <v>1</v>
      </c>
      <c r="G38" s="27">
        <f>IFERROR(RIGHT(LEFT(Table1[[#This Row],[L]],2),1)*1,"")</f>
        <v>1</v>
      </c>
      <c r="H38" s="27">
        <f>IFERROR(IF(Table1[[#This Row],[Skott]]=10,"",RIGHT(Table1[[#This Row],[L]],1))*1,"")</f>
        <v>0</v>
      </c>
      <c r="I38" s="27" t="str">
        <f>IFERROR(LEFT(Table1[[#This Row],[S]],1)*1,"")</f>
        <v/>
      </c>
      <c r="J38" s="27" t="str">
        <f>IFERROR(RIGHT(LEFT(Table1[[#This Row],[S]],2),1)*1,"")</f>
        <v/>
      </c>
      <c r="K38">
        <f>IF(Table1[[#This Row],[Plac]]="",0,IFERROR(VLOOKUP(Table1[[#This Row],[Plac]],Referens!$B$16:$C$28,2,0),1))</f>
        <v>13</v>
      </c>
      <c r="L38">
        <f>Table1[[#This Row],[Poäng]]</f>
        <v>13</v>
      </c>
      <c r="M38">
        <v>2</v>
      </c>
      <c r="N38">
        <v>42</v>
      </c>
      <c r="O38" t="s">
        <v>46</v>
      </c>
      <c r="P38" s="10" t="s">
        <v>20</v>
      </c>
      <c r="Q38" s="24">
        <v>110</v>
      </c>
      <c r="S38" s="25">
        <v>0.59652777777777777</v>
      </c>
      <c r="T38" s="25">
        <v>4.1666666666666664E-2</v>
      </c>
      <c r="U38" s="25">
        <v>0.6381944444444444</v>
      </c>
      <c r="V38" s="25">
        <v>5.486111111111111E-2</v>
      </c>
    </row>
    <row r="39" spans="1:23" ht="16.5" x14ac:dyDescent="0.25">
      <c r="A39" t="s">
        <v>45</v>
      </c>
      <c r="B39" t="s">
        <v>354</v>
      </c>
      <c r="C39">
        <v>15</v>
      </c>
      <c r="D39">
        <f>Table1[[#This Row],[Skott]]-SUM(Table1[[#This Row],[T1]:[T5]])</f>
        <v>12</v>
      </c>
      <c r="E39" s="29">
        <f>IFERROR(-(SUM(Table1[[#This Row],[T1]:[T5]])-Table1[[#This Row],[Skott]])/Table1[[#This Row],[Skott]],"")</f>
        <v>0.8</v>
      </c>
      <c r="F39" s="27">
        <f>IFERROR(LEFT(Table1[[#This Row],[L]],1)*1,"")</f>
        <v>0</v>
      </c>
      <c r="G39" s="27">
        <f>IFERROR(RIGHT(LEFT(Table1[[#This Row],[L]],2),1)*1,"")</f>
        <v>2</v>
      </c>
      <c r="H39" s="27">
        <f>IFERROR(IF(Table1[[#This Row],[Skott]]=10,"",RIGHT(Table1[[#This Row],[L]],1))*1,"")</f>
        <v>1</v>
      </c>
      <c r="I39" s="27" t="str">
        <f>IFERROR(LEFT(Table1[[#This Row],[S]],1)*1,"")</f>
        <v/>
      </c>
      <c r="J39" s="27" t="str">
        <f>IFERROR(RIGHT(LEFT(Table1[[#This Row],[S]],2),1)*1,"")</f>
        <v/>
      </c>
      <c r="K39">
        <f>IF(Table1[[#This Row],[Plac]]="",0,IFERROR(VLOOKUP(Table1[[#This Row],[Plac]],Referens!$B$16:$C$28,2,0),1))</f>
        <v>12</v>
      </c>
      <c r="L39">
        <f>Table1[[#This Row],[Poäng]]</f>
        <v>12</v>
      </c>
      <c r="M39">
        <v>3</v>
      </c>
      <c r="N39">
        <v>48</v>
      </c>
      <c r="O39" t="s">
        <v>48</v>
      </c>
      <c r="P39" s="10" t="s">
        <v>20</v>
      </c>
      <c r="Q39" s="24" t="s">
        <v>388</v>
      </c>
      <c r="S39" s="25">
        <v>0.59791666666666665</v>
      </c>
      <c r="T39" s="25">
        <v>6.25E-2</v>
      </c>
      <c r="U39" s="25">
        <v>0.66041666666666665</v>
      </c>
      <c r="V39" s="25">
        <v>7.7083333333333337E-2</v>
      </c>
    </row>
    <row r="40" spans="1:23" ht="16.5" x14ac:dyDescent="0.25">
      <c r="A40" t="s">
        <v>45</v>
      </c>
      <c r="B40" t="s">
        <v>354</v>
      </c>
      <c r="C40">
        <v>15</v>
      </c>
      <c r="D40">
        <f>Table1[[#This Row],[Skott]]-SUM(Table1[[#This Row],[T1]:[T5]])</f>
        <v>8</v>
      </c>
      <c r="E40" s="29">
        <f>IFERROR(-(SUM(Table1[[#This Row],[T1]:[T5]])-Table1[[#This Row],[Skott]])/Table1[[#This Row],[Skott]],"")</f>
        <v>0.53333333333333333</v>
      </c>
      <c r="F40" s="27">
        <f>IFERROR(LEFT(Table1[[#This Row],[L]],1)*1,"")</f>
        <v>3</v>
      </c>
      <c r="G40" s="27">
        <f>IFERROR(RIGHT(LEFT(Table1[[#This Row],[L]],2),1)*1,"")</f>
        <v>1</v>
      </c>
      <c r="H40" s="27">
        <f>IFERROR(IF(Table1[[#This Row],[Skott]]=10,"",RIGHT(Table1[[#This Row],[L]],1))*1,"")</f>
        <v>3</v>
      </c>
      <c r="I40" s="27" t="str">
        <f>IFERROR(LEFT(Table1[[#This Row],[S]],1)*1,"")</f>
        <v/>
      </c>
      <c r="J40" s="27" t="str">
        <f>IFERROR(RIGHT(LEFT(Table1[[#This Row],[S]],2),1)*1,"")</f>
        <v/>
      </c>
      <c r="K40">
        <f>IF(Table1[[#This Row],[Plac]]="",0,IFERROR(VLOOKUP(Table1[[#This Row],[Plac]],Referens!$B$16:$C$28,2,0),1))</f>
        <v>10</v>
      </c>
      <c r="L40">
        <f>Table1[[#This Row],[Poäng]]</f>
        <v>10</v>
      </c>
      <c r="M40">
        <v>5</v>
      </c>
      <c r="N40">
        <v>47</v>
      </c>
      <c r="O40" t="s">
        <v>49</v>
      </c>
      <c r="P40" s="10" t="s">
        <v>20</v>
      </c>
      <c r="Q40" s="24">
        <v>313</v>
      </c>
      <c r="S40" s="25">
        <v>0.62916666666666665</v>
      </c>
      <c r="T40" s="25">
        <v>0.14583333333333334</v>
      </c>
      <c r="U40" s="25">
        <v>0.77500000000000002</v>
      </c>
      <c r="V40" s="25">
        <v>0.19166666666666668</v>
      </c>
    </row>
    <row r="41" spans="1:23" ht="16.5" x14ac:dyDescent="0.25">
      <c r="A41" t="s">
        <v>45</v>
      </c>
      <c r="B41" t="s">
        <v>354</v>
      </c>
      <c r="C41" s="31"/>
      <c r="D41" s="31"/>
      <c r="E41" s="32"/>
      <c r="F41" s="30"/>
      <c r="G41" s="30"/>
      <c r="H41" s="30"/>
      <c r="I41" s="30"/>
      <c r="J41" s="30"/>
      <c r="K41" s="31"/>
      <c r="L41" s="31"/>
      <c r="M41" s="31"/>
      <c r="N41">
        <v>43</v>
      </c>
      <c r="O41" t="s">
        <v>366</v>
      </c>
      <c r="P41" s="10" t="s">
        <v>20</v>
      </c>
      <c r="S41" t="s">
        <v>14</v>
      </c>
      <c r="T41" t="s">
        <v>14</v>
      </c>
      <c r="U41" t="s">
        <v>14</v>
      </c>
      <c r="W41" t="s">
        <v>34</v>
      </c>
    </row>
    <row r="42" spans="1:23" ht="16.5" x14ac:dyDescent="0.25">
      <c r="A42" t="s">
        <v>94</v>
      </c>
      <c r="B42" t="s">
        <v>354</v>
      </c>
      <c r="C42">
        <v>15</v>
      </c>
      <c r="D42">
        <f>Table1[[#This Row],[Skott]]-SUM(Table1[[#This Row],[T1]:[T5]])</f>
        <v>8</v>
      </c>
      <c r="E42" s="29">
        <f>IFERROR(-(SUM(Table1[[#This Row],[T1]:[T5]])-Table1[[#This Row],[Skott]])/Table1[[#This Row],[Skott]],"")</f>
        <v>0.53333333333333333</v>
      </c>
      <c r="F42" s="27">
        <f>IFERROR(LEFT(Table1[[#This Row],[L]],1)*1,"")</f>
        <v>1</v>
      </c>
      <c r="G42" s="27">
        <f>IFERROR(RIGHT(LEFT(Table1[[#This Row],[L]],2),1)*1,"")</f>
        <v>2</v>
      </c>
      <c r="H42" s="27">
        <f>IFERROR(IF(Table1[[#This Row],[Skott]]=10,"",RIGHT(Table1[[#This Row],[L]],1))*1,"")</f>
        <v>4</v>
      </c>
      <c r="I42" s="27" t="str">
        <f>IFERROR(LEFT(Table1[[#This Row],[S]],1)*1,"")</f>
        <v/>
      </c>
      <c r="J42" s="27" t="str">
        <f>IFERROR(RIGHT(LEFT(Table1[[#This Row],[S]],2),1)*1,"")</f>
        <v/>
      </c>
      <c r="K42">
        <f>IF(Table1[[#This Row],[Plac]]="",0,IFERROR(VLOOKUP(Table1[[#This Row],[Plac]],Referens!$B$16:$C$28,2,0),1))</f>
        <v>12</v>
      </c>
      <c r="L42">
        <f>Table1[[#This Row],[Poäng]]</f>
        <v>12</v>
      </c>
      <c r="M42">
        <v>3</v>
      </c>
      <c r="N42">
        <v>57</v>
      </c>
      <c r="O42" t="s">
        <v>99</v>
      </c>
      <c r="P42" s="10" t="s">
        <v>20</v>
      </c>
      <c r="Q42" s="24">
        <v>124</v>
      </c>
      <c r="S42" s="25">
        <v>0.84166666666666667</v>
      </c>
      <c r="T42" s="25">
        <v>0.14583333333333334</v>
      </c>
      <c r="U42" s="25">
        <v>0.98750000000000004</v>
      </c>
      <c r="V42" s="25">
        <v>0.13472222222222222</v>
      </c>
    </row>
    <row r="43" spans="1:23" ht="16.5" x14ac:dyDescent="0.25">
      <c r="A43" t="s">
        <v>486</v>
      </c>
      <c r="B43" t="s">
        <v>354</v>
      </c>
      <c r="C43">
        <v>20</v>
      </c>
      <c r="D43">
        <f>Table1[[#This Row],[Skott]]-SUM(Table1[[#This Row],[T1]:[T5]])</f>
        <v>1</v>
      </c>
      <c r="E43" s="29">
        <f>IFERROR(-(SUM(Table1[[#This Row],[T1]:[T5]])-Table1[[#This Row],[Skott]])/Table1[[#This Row],[Skott]],"")</f>
        <v>0.05</v>
      </c>
      <c r="F43" s="27">
        <f>IFERROR(LEFT(Table1[[#This Row],[L]],1)*1,"")</f>
        <v>5</v>
      </c>
      <c r="G43" s="27">
        <f>IFERROR(RIGHT(LEFT(Table1[[#This Row],[L]],2),1)*1,"")</f>
        <v>4</v>
      </c>
      <c r="H43" s="30"/>
      <c r="I43" s="27">
        <f>IFERROR(LEFT(Table1[[#This Row],[S]],1)*1,"")</f>
        <v>5</v>
      </c>
      <c r="J43" s="27">
        <f>IFERROR(RIGHT(LEFT(Table1[[#This Row],[S]],2),1)*1,"")</f>
        <v>5</v>
      </c>
      <c r="K43">
        <f>IF(Table1[[#This Row],[Plac]]="",0,IFERROR(VLOOKUP(Table1[[#This Row],[Plac]],Referens!$B$16:$C$28,2,0),1))</f>
        <v>12</v>
      </c>
      <c r="L43">
        <f>Table1[[#This Row],[Poäng]]</f>
        <v>12</v>
      </c>
      <c r="M43">
        <v>3</v>
      </c>
      <c r="N43">
        <v>71</v>
      </c>
      <c r="O43" t="s">
        <v>127</v>
      </c>
      <c r="P43" s="10" t="s">
        <v>20</v>
      </c>
      <c r="Q43" s="24">
        <v>54</v>
      </c>
      <c r="R43" s="24">
        <v>55</v>
      </c>
      <c r="S43" s="26">
        <v>1.195138888888889</v>
      </c>
      <c r="T43" s="25">
        <v>0.39583333333333331</v>
      </c>
      <c r="U43" s="26">
        <v>1.5909722222222222</v>
      </c>
      <c r="V43" s="25">
        <v>0.37152777777777779</v>
      </c>
    </row>
    <row r="44" spans="1:23" ht="16.5" x14ac:dyDescent="0.25">
      <c r="A44" t="s">
        <v>485</v>
      </c>
      <c r="B44" t="s">
        <v>354</v>
      </c>
      <c r="C44">
        <v>20</v>
      </c>
      <c r="D44">
        <f>Table1[[#This Row],[Skott]]-SUM(Table1[[#This Row],[T1]:[T5]])</f>
        <v>9</v>
      </c>
      <c r="E44" s="29">
        <f>IFERROR(-(SUM(Table1[[#This Row],[T1]:[T5]])-Table1[[#This Row],[Skott]])/Table1[[#This Row],[Skott]],"")</f>
        <v>0.45</v>
      </c>
      <c r="F44" s="27">
        <f>IFERROR(LEFT(Table1[[#This Row],[L]],1)*1,"")</f>
        <v>1</v>
      </c>
      <c r="G44" s="27">
        <f>IFERROR(RIGHT(LEFT(Table1[[#This Row],[L]],2),1)*1,"")</f>
        <v>1</v>
      </c>
      <c r="H44" s="30"/>
      <c r="I44" s="27">
        <f>IFERROR(LEFT(Table1[[#This Row],[S]],1)*1,"")</f>
        <v>5</v>
      </c>
      <c r="J44" s="27">
        <f>IFERROR(RIGHT(LEFT(Table1[[#This Row],[S]],2),1)*1,"")</f>
        <v>4</v>
      </c>
      <c r="K44">
        <f>IF(Table1[[#This Row],[Plac]]="",0,IFERROR(VLOOKUP(Table1[[#This Row],[Plac]],Referens!$B$16:$C$28,2,0),1))</f>
        <v>15</v>
      </c>
      <c r="L44">
        <f>Table1[[#This Row],[Poäng]]</f>
        <v>15</v>
      </c>
      <c r="M44">
        <v>1</v>
      </c>
      <c r="N44">
        <v>72</v>
      </c>
      <c r="O44" t="s">
        <v>124</v>
      </c>
      <c r="P44" s="10" t="s">
        <v>20</v>
      </c>
      <c r="Q44" s="24">
        <v>11</v>
      </c>
      <c r="R44" s="24">
        <v>54</v>
      </c>
      <c r="S44" s="26">
        <v>1.0784722222222223</v>
      </c>
      <c r="T44" s="25">
        <v>0.22916666666666666</v>
      </c>
      <c r="U44" s="26">
        <v>1.3076388888888888</v>
      </c>
      <c r="V44" t="s">
        <v>14</v>
      </c>
    </row>
    <row r="45" spans="1:23" ht="16.5" x14ac:dyDescent="0.25">
      <c r="A45" t="s">
        <v>485</v>
      </c>
      <c r="B45" t="s">
        <v>354</v>
      </c>
      <c r="C45">
        <v>20</v>
      </c>
      <c r="D45">
        <f>Table1[[#This Row],[Skott]]-SUM(Table1[[#This Row],[T1]:[T5]])</f>
        <v>3</v>
      </c>
      <c r="E45" s="29">
        <f>IFERROR(-(SUM(Table1[[#This Row],[T1]:[T5]])-Table1[[#This Row],[Skott]])/Table1[[#This Row],[Skott]],"")</f>
        <v>0.15</v>
      </c>
      <c r="F45" s="27">
        <f>IFERROR(LEFT(Table1[[#This Row],[L]],1)*1,"")</f>
        <v>4</v>
      </c>
      <c r="G45" s="27">
        <f>IFERROR(RIGHT(LEFT(Table1[[#This Row],[L]],2),1)*1,"")</f>
        <v>5</v>
      </c>
      <c r="H45" s="30"/>
      <c r="I45" s="27">
        <f>IFERROR(LEFT(Table1[[#This Row],[S]],1)*1,"")</f>
        <v>4</v>
      </c>
      <c r="J45" s="27">
        <f>IFERROR(RIGHT(LEFT(Table1[[#This Row],[S]],2),1)*1,"")</f>
        <v>4</v>
      </c>
      <c r="K45">
        <f>IF(Table1[[#This Row],[Plac]]="",0,IFERROR(VLOOKUP(Table1[[#This Row],[Plac]],Referens!$B$16:$C$28,2,0),1))</f>
        <v>13</v>
      </c>
      <c r="L45">
        <f>Table1[[#This Row],[Poäng]]</f>
        <v>13</v>
      </c>
      <c r="M45">
        <v>2</v>
      </c>
      <c r="N45">
        <v>73</v>
      </c>
      <c r="O45" t="s">
        <v>370</v>
      </c>
      <c r="P45" s="10" t="s">
        <v>20</v>
      </c>
      <c r="Q45" s="24">
        <v>45</v>
      </c>
      <c r="R45" s="24">
        <v>44</v>
      </c>
      <c r="S45" s="26">
        <v>1.1541666666666666</v>
      </c>
      <c r="T45" s="25">
        <v>0.35416666666666669</v>
      </c>
      <c r="U45" s="26">
        <v>1.5083333333333333</v>
      </c>
      <c r="V45" s="25">
        <v>0.20069444444444445</v>
      </c>
    </row>
    <row r="46" spans="1:23" ht="16.5" x14ac:dyDescent="0.25">
      <c r="A46" t="s">
        <v>36</v>
      </c>
      <c r="B46" t="s">
        <v>382</v>
      </c>
      <c r="C46">
        <v>10</v>
      </c>
      <c r="D46">
        <f>Table1[[#This Row],[Skott]]-SUM(Table1[[#This Row],[T1]:[T5]])</f>
        <v>5</v>
      </c>
      <c r="E46" s="29">
        <f>IFERROR(-(SUM(Table1[[#This Row],[T1]:[T5]])-Table1[[#This Row],[Skott]])/Table1[[#This Row],[Skott]],"")</f>
        <v>0.5</v>
      </c>
      <c r="F46" s="27">
        <f>IFERROR(LEFT(Table1[[#This Row],[L]],1)*1,"")</f>
        <v>2</v>
      </c>
      <c r="G46" s="27">
        <f>IFERROR(RIGHT(LEFT(Table1[[#This Row],[L]],2),1)*1,"")</f>
        <v>3</v>
      </c>
      <c r="H46" s="30"/>
      <c r="I46" s="27" t="str">
        <f>IFERROR(LEFT(Table1[[#This Row],[S]],1)*1,"")</f>
        <v/>
      </c>
      <c r="J46" s="27" t="str">
        <f>IFERROR(RIGHT(LEFT(Table1[[#This Row],[S]],2),1)*1,"")</f>
        <v/>
      </c>
      <c r="K46">
        <f>IF(Table1[[#This Row],[Plac]]="",0,IFERROR(VLOOKUP(Table1[[#This Row],[Plac]],Referens!$B$16:$C$28,2,0),1))</f>
        <v>13</v>
      </c>
      <c r="L46">
        <v>5</v>
      </c>
      <c r="M46">
        <v>2</v>
      </c>
      <c r="N46">
        <v>16</v>
      </c>
      <c r="O46" t="s">
        <v>40</v>
      </c>
      <c r="P46" s="10" t="s">
        <v>20</v>
      </c>
      <c r="Q46" s="24">
        <v>23</v>
      </c>
      <c r="S46" s="25">
        <v>0.54513888888888884</v>
      </c>
      <c r="T46" s="25">
        <v>0.10416666666666667</v>
      </c>
      <c r="U46" s="25">
        <v>0.64930555555555558</v>
      </c>
      <c r="V46" s="25">
        <v>0.10208333333333333</v>
      </c>
    </row>
    <row r="47" spans="1:23" ht="16.5" x14ac:dyDescent="0.25">
      <c r="A47" t="s">
        <v>94</v>
      </c>
      <c r="B47" t="s">
        <v>382</v>
      </c>
      <c r="C47">
        <v>15</v>
      </c>
      <c r="D47">
        <f>Table1[[#This Row],[Skott]]-SUM(Table1[[#This Row],[T1]:[T5]])</f>
        <v>8</v>
      </c>
      <c r="E47" s="29">
        <f>IFERROR(-(SUM(Table1[[#This Row],[T1]:[T5]])-Table1[[#This Row],[Skott]])/Table1[[#This Row],[Skott]],"")</f>
        <v>0.53333333333333333</v>
      </c>
      <c r="F47" s="27">
        <f>IFERROR(LEFT(Table1[[#This Row],[L]],1)*1,"")</f>
        <v>3</v>
      </c>
      <c r="G47" s="27">
        <f>IFERROR(RIGHT(LEFT(Table1[[#This Row],[L]],2),1)*1,"")</f>
        <v>2</v>
      </c>
      <c r="H47" s="27">
        <f>IFERROR(IF(Table1[[#This Row],[Skott]]=10,"",RIGHT(Table1[[#This Row],[L]],1))*1,"")</f>
        <v>2</v>
      </c>
      <c r="I47" s="27" t="str">
        <f>IFERROR(LEFT(Table1[[#This Row],[S]],1)*1,"")</f>
        <v/>
      </c>
      <c r="J47" s="27" t="str">
        <f>IFERROR(RIGHT(LEFT(Table1[[#This Row],[S]],2),1)*1,"")</f>
        <v/>
      </c>
      <c r="K47">
        <f>IF(Table1[[#This Row],[Plac]]="",0,IFERROR(VLOOKUP(Table1[[#This Row],[Plac]],Referens!$B$16:$C$28,2,0),1))</f>
        <v>11</v>
      </c>
      <c r="L47">
        <f>Table1[[#This Row],[Poäng]]</f>
        <v>11</v>
      </c>
      <c r="M47">
        <v>4</v>
      </c>
      <c r="N47">
        <v>21</v>
      </c>
      <c r="O47" t="s">
        <v>99</v>
      </c>
      <c r="P47" s="10" t="s">
        <v>20</v>
      </c>
      <c r="Q47" s="24">
        <v>322</v>
      </c>
      <c r="S47" s="25">
        <v>0.69097222222222221</v>
      </c>
      <c r="T47" s="25">
        <v>0.14583333333333334</v>
      </c>
      <c r="U47" s="25">
        <v>0.83680555555555558</v>
      </c>
      <c r="V47" s="25">
        <v>0.16250000000000001</v>
      </c>
    </row>
    <row r="48" spans="1:23" ht="16.5" x14ac:dyDescent="0.25">
      <c r="A48" t="s">
        <v>45</v>
      </c>
      <c r="B48" t="s">
        <v>382</v>
      </c>
      <c r="C48">
        <v>15</v>
      </c>
      <c r="D48">
        <f>Table1[[#This Row],[Skott]]-SUM(Table1[[#This Row],[T1]:[T5]])</f>
        <v>11</v>
      </c>
      <c r="E48" s="29">
        <f>IFERROR(-(SUM(Table1[[#This Row],[T1]:[T5]])-Table1[[#This Row],[Skott]])/Table1[[#This Row],[Skott]],"")</f>
        <v>0.73333333333333328</v>
      </c>
      <c r="F48" s="27">
        <f>IFERROR(LEFT(Table1[[#This Row],[L]],1)*1,"")</f>
        <v>2</v>
      </c>
      <c r="G48" s="27">
        <f>IFERROR(RIGHT(LEFT(Table1[[#This Row],[L]],2),1)*1,"")</f>
        <v>1</v>
      </c>
      <c r="H48" s="27">
        <f>IFERROR(IF(Table1[[#This Row],[Skott]]=10,"",RIGHT(Table1[[#This Row],[L]],1))*1,"")</f>
        <v>1</v>
      </c>
      <c r="I48" s="27" t="str">
        <f>IFERROR(LEFT(Table1[[#This Row],[S]],1)*1,"")</f>
        <v/>
      </c>
      <c r="J48" s="27" t="str">
        <f>IFERROR(RIGHT(LEFT(Table1[[#This Row],[S]],2),1)*1,"")</f>
        <v/>
      </c>
      <c r="K48">
        <f>IF(Table1[[#This Row],[Plac]]="",0,IFERROR(VLOOKUP(Table1[[#This Row],[Plac]],Referens!$B$16:$C$28,2,0),1))</f>
        <v>13</v>
      </c>
      <c r="L48">
        <f>Table1[[#This Row],[Poäng]]</f>
        <v>13</v>
      </c>
      <c r="M48">
        <v>2</v>
      </c>
      <c r="N48">
        <v>32</v>
      </c>
      <c r="O48" t="s">
        <v>48</v>
      </c>
      <c r="P48" s="10" t="s">
        <v>20</v>
      </c>
      <c r="Q48" s="24">
        <v>211</v>
      </c>
      <c r="S48" s="25">
        <v>0.62361111111111112</v>
      </c>
      <c r="T48" s="25">
        <v>8.3333333333333329E-2</v>
      </c>
      <c r="U48" s="25">
        <v>0.70694444444444449</v>
      </c>
      <c r="V48" s="25">
        <v>2.7777777777777779E-3</v>
      </c>
    </row>
    <row r="49" spans="1:23" ht="16.5" x14ac:dyDescent="0.25">
      <c r="A49" t="s">
        <v>45</v>
      </c>
      <c r="B49" t="s">
        <v>382</v>
      </c>
      <c r="C49">
        <v>15</v>
      </c>
      <c r="D49">
        <f>Table1[[#This Row],[Skott]]-SUM(Table1[[#This Row],[T1]:[T5]])</f>
        <v>8</v>
      </c>
      <c r="E49" s="29">
        <f>IFERROR(-(SUM(Table1[[#This Row],[T1]:[T5]])-Table1[[#This Row],[Skott]])/Table1[[#This Row],[Skott]],"")</f>
        <v>0.53333333333333333</v>
      </c>
      <c r="F49" s="27">
        <f>IFERROR(LEFT(Table1[[#This Row],[L]],1)*1,"")</f>
        <v>3</v>
      </c>
      <c r="G49" s="27">
        <f>IFERROR(RIGHT(LEFT(Table1[[#This Row],[L]],2),1)*1,"")</f>
        <v>3</v>
      </c>
      <c r="H49" s="27">
        <f>IFERROR(IF(Table1[[#This Row],[Skott]]=10,"",RIGHT(Table1[[#This Row],[L]],1))*1,"")</f>
        <v>1</v>
      </c>
      <c r="I49" s="27" t="str">
        <f>IFERROR(LEFT(Table1[[#This Row],[S]],1)*1,"")</f>
        <v/>
      </c>
      <c r="J49" s="27" t="str">
        <f>IFERROR(RIGHT(LEFT(Table1[[#This Row],[S]],2),1)*1,"")</f>
        <v/>
      </c>
      <c r="K49">
        <f>IF(Table1[[#This Row],[Plac]]="",0,IFERROR(VLOOKUP(Table1[[#This Row],[Plac]],Referens!$B$16:$C$28,2,0),1))</f>
        <v>11</v>
      </c>
      <c r="L49">
        <f>Table1[[#This Row],[Poäng]]</f>
        <v>11</v>
      </c>
      <c r="M49">
        <v>4</v>
      </c>
      <c r="N49">
        <v>31</v>
      </c>
      <c r="O49" t="s">
        <v>49</v>
      </c>
      <c r="P49" s="10" t="s">
        <v>20</v>
      </c>
      <c r="Q49" s="24">
        <v>331</v>
      </c>
      <c r="S49" s="25">
        <v>0.62638888888888888</v>
      </c>
      <c r="T49" s="25">
        <v>0.14583333333333334</v>
      </c>
      <c r="U49" s="25">
        <v>0.77222222222222225</v>
      </c>
      <c r="V49" s="25">
        <v>6.805555555555555E-2</v>
      </c>
    </row>
    <row r="50" spans="1:23" ht="16.5" x14ac:dyDescent="0.25">
      <c r="A50" t="s">
        <v>69</v>
      </c>
      <c r="B50" t="s">
        <v>382</v>
      </c>
      <c r="C50">
        <v>15</v>
      </c>
      <c r="D50">
        <f>Table1[[#This Row],[Skott]]-SUM(Table1[[#This Row],[T1]:[T5]])</f>
        <v>10</v>
      </c>
      <c r="E50" s="29">
        <f>IFERROR(-(SUM(Table1[[#This Row],[T1]:[T5]])-Table1[[#This Row],[Skott]])/Table1[[#This Row],[Skott]],"")</f>
        <v>0.66666666666666663</v>
      </c>
      <c r="F50" s="27">
        <f>IFERROR(LEFT(Table1[[#This Row],[L]],1)*1,"")</f>
        <v>1</v>
      </c>
      <c r="G50" s="27">
        <f>IFERROR(RIGHT(LEFT(Table1[[#This Row],[L]],2),1)*1,"")</f>
        <v>2</v>
      </c>
      <c r="H50" s="27">
        <f>IFERROR(IF(Table1[[#This Row],[Skott]]=10,"",RIGHT(Table1[[#This Row],[L]],1))*1,"")</f>
        <v>2</v>
      </c>
      <c r="I50" s="27" t="str">
        <f>IFERROR(LEFT(Table1[[#This Row],[S]],1)*1,"")</f>
        <v/>
      </c>
      <c r="J50" s="27" t="str">
        <f>IFERROR(RIGHT(LEFT(Table1[[#This Row],[S]],2),1)*1,"")</f>
        <v/>
      </c>
      <c r="K50">
        <f>IF(Table1[[#This Row],[Plac]]="",0,IFERROR(VLOOKUP(Table1[[#This Row],[Plac]],Referens!$B$16:$C$28,2,0),1))</f>
        <v>15</v>
      </c>
      <c r="L50">
        <f>Table1[[#This Row],[Poäng]]</f>
        <v>15</v>
      </c>
      <c r="M50">
        <v>1</v>
      </c>
      <c r="N50">
        <v>43</v>
      </c>
      <c r="O50" t="s">
        <v>70</v>
      </c>
      <c r="P50" s="10" t="s">
        <v>20</v>
      </c>
      <c r="Q50" s="24">
        <v>122</v>
      </c>
      <c r="S50" s="25">
        <v>0.61041666666666672</v>
      </c>
      <c r="T50" s="25">
        <v>0.10416666666666667</v>
      </c>
      <c r="U50" s="25">
        <v>0.71458333333333335</v>
      </c>
      <c r="V50" s="25" t="s">
        <v>14</v>
      </c>
    </row>
    <row r="51" spans="1:23" ht="16.5" x14ac:dyDescent="0.25">
      <c r="A51" t="s">
        <v>485</v>
      </c>
      <c r="B51" t="s">
        <v>382</v>
      </c>
      <c r="C51">
        <v>20</v>
      </c>
      <c r="D51">
        <f>Table1[[#This Row],[Skott]]-SUM(Table1[[#This Row],[T1]:[T5]])</f>
        <v>4</v>
      </c>
      <c r="E51" s="29">
        <f>IFERROR(-(SUM(Table1[[#This Row],[T1]:[T5]])-Table1[[#This Row],[Skott]])/Table1[[#This Row],[Skott]],"")</f>
        <v>0.2</v>
      </c>
      <c r="F51" s="27">
        <f>IFERROR(LEFT(Table1[[#This Row],[L]],1)*1,"")</f>
        <v>4</v>
      </c>
      <c r="G51" s="27">
        <f>IFERROR(RIGHT(LEFT(Table1[[#This Row],[L]],2),1)*1,"")</f>
        <v>5</v>
      </c>
      <c r="H51" s="30"/>
      <c r="I51" s="27">
        <f>IFERROR(LEFT(Table1[[#This Row],[S]],1)*1,"")</f>
        <v>4</v>
      </c>
      <c r="J51" s="27">
        <f>IFERROR(RIGHT(LEFT(Table1[[#This Row],[S]],2),1)*1,"")</f>
        <v>3</v>
      </c>
      <c r="K51">
        <f>IF(Table1[[#This Row],[Plac]]="",0,IFERROR(VLOOKUP(Table1[[#This Row],[Plac]],Referens!$B$16:$C$28,2,0),1))</f>
        <v>15</v>
      </c>
      <c r="L51">
        <f>Table1[[#This Row],[Poäng]]</f>
        <v>15</v>
      </c>
      <c r="M51">
        <v>1</v>
      </c>
      <c r="N51">
        <v>64</v>
      </c>
      <c r="O51" t="s">
        <v>124</v>
      </c>
      <c r="P51" s="10" t="s">
        <v>20</v>
      </c>
      <c r="Q51" s="24" t="s">
        <v>393</v>
      </c>
      <c r="R51" s="24" t="s">
        <v>392</v>
      </c>
      <c r="S51" s="25">
        <v>0.83819444444444446</v>
      </c>
      <c r="T51" s="25">
        <v>0.33333333333333331</v>
      </c>
      <c r="U51" s="25">
        <v>1.1715277777777777</v>
      </c>
      <c r="V51" s="25" t="s">
        <v>14</v>
      </c>
    </row>
    <row r="52" spans="1:23" ht="16.5" x14ac:dyDescent="0.25">
      <c r="A52" t="s">
        <v>485</v>
      </c>
      <c r="B52" t="s">
        <v>382</v>
      </c>
      <c r="C52">
        <v>20</v>
      </c>
      <c r="D52">
        <f>Table1[[#This Row],[Skott]]-SUM(Table1[[#This Row],[T1]:[T5]])</f>
        <v>1</v>
      </c>
      <c r="E52" s="29">
        <f>IFERROR(-(SUM(Table1[[#This Row],[T1]:[T5]])-Table1[[#This Row],[Skott]])/Table1[[#This Row],[Skott]],"")</f>
        <v>0.05</v>
      </c>
      <c r="F52" s="27">
        <f>IFERROR(LEFT(Table1[[#This Row],[L]],1)*1,"")</f>
        <v>4</v>
      </c>
      <c r="G52" s="27">
        <f>IFERROR(RIGHT(LEFT(Table1[[#This Row],[L]],2),1)*1,"")</f>
        <v>5</v>
      </c>
      <c r="H52" s="30"/>
      <c r="I52" s="27">
        <f>IFERROR(LEFT(Table1[[#This Row],[S]],1)*1,"")</f>
        <v>5</v>
      </c>
      <c r="J52" s="27">
        <f>IFERROR(RIGHT(LEFT(Table1[[#This Row],[S]],2),1)*1,"")</f>
        <v>5</v>
      </c>
      <c r="K52">
        <f>IF(Table1[[#This Row],[Plac]]="",0,IFERROR(VLOOKUP(Table1[[#This Row],[Plac]],Referens!$B$16:$C$28,2,0),1))</f>
        <v>12</v>
      </c>
      <c r="L52">
        <f>Table1[[#This Row],[Poäng]]</f>
        <v>12</v>
      </c>
      <c r="M52">
        <v>3</v>
      </c>
      <c r="N52">
        <v>62</v>
      </c>
      <c r="O52" t="s">
        <v>123</v>
      </c>
      <c r="P52" s="10" t="s">
        <v>20</v>
      </c>
      <c r="Q52" s="24" t="s">
        <v>393</v>
      </c>
      <c r="R52" s="24" t="s">
        <v>396</v>
      </c>
      <c r="S52" s="25">
        <v>0.93055555555555558</v>
      </c>
      <c r="T52" s="25">
        <v>0.39583333333333331</v>
      </c>
      <c r="U52" s="25">
        <v>1.3263888888888888</v>
      </c>
      <c r="V52" s="25">
        <v>0.15486111111111112</v>
      </c>
    </row>
    <row r="53" spans="1:23" ht="16.5" x14ac:dyDescent="0.25">
      <c r="A53" t="s">
        <v>36</v>
      </c>
      <c r="B53" t="s">
        <v>454</v>
      </c>
      <c r="C53">
        <v>10</v>
      </c>
      <c r="D53">
        <f>Table1[[#This Row],[Skott]]-SUM(Table1[[#This Row],[T1]:[T5]])</f>
        <v>3</v>
      </c>
      <c r="E53" s="29">
        <f>IFERROR(-(SUM(Table1[[#This Row],[T1]:[T5]])-Table1[[#This Row],[Skott]])/Table1[[#This Row],[Skott]],"")</f>
        <v>0.3</v>
      </c>
      <c r="F53" s="27">
        <f>IFERROR(LEFT(Table1[[#This Row],[L]],1)*1,"")</f>
        <v>4</v>
      </c>
      <c r="G53" s="27">
        <f>IFERROR(RIGHT(LEFT(Table1[[#This Row],[L]],2),1)*1,"")</f>
        <v>3</v>
      </c>
      <c r="H53" s="27" t="str">
        <f>IFERROR(IF(Table1[[#This Row],[Skott]]=10,"",RIGHT(Table1[[#This Row],[L]],1))*1,"")</f>
        <v/>
      </c>
      <c r="I53" s="27" t="str">
        <f>IFERROR(LEFT(Table1[[#This Row],[S]],1)*1,"")</f>
        <v/>
      </c>
      <c r="J53" s="27" t="str">
        <f>IFERROR(RIGHT(LEFT(Table1[[#This Row],[S]],2),1)*1,"")</f>
        <v/>
      </c>
      <c r="K53">
        <f>IF(Table1[[#This Row],[Plac]]="",0,IFERROR(VLOOKUP(Table1[[#This Row],[Plac]],Referens!$B$16:$C$28,2,0),1))</f>
        <v>12</v>
      </c>
      <c r="L53">
        <v>5</v>
      </c>
      <c r="M53">
        <v>3</v>
      </c>
      <c r="N53">
        <v>40</v>
      </c>
      <c r="O53" t="s">
        <v>40</v>
      </c>
      <c r="P53" s="10" t="s">
        <v>20</v>
      </c>
      <c r="Q53">
        <v>43</v>
      </c>
      <c r="R53"/>
      <c r="S53" s="25">
        <v>0.49166666666666664</v>
      </c>
      <c r="T53" s="25">
        <v>0.14583333333333334</v>
      </c>
      <c r="U53" s="25">
        <v>0.63749999999999996</v>
      </c>
      <c r="V53" s="25">
        <v>0.17499999999999999</v>
      </c>
    </row>
    <row r="54" spans="1:23" ht="16.5" x14ac:dyDescent="0.25">
      <c r="A54" t="s">
        <v>0</v>
      </c>
      <c r="B54" t="s">
        <v>454</v>
      </c>
      <c r="C54">
        <v>10</v>
      </c>
      <c r="D54">
        <f>Table1[[#This Row],[Skott]]-SUM(Table1[[#This Row],[T1]:[T5]])</f>
        <v>5</v>
      </c>
      <c r="E54" s="29">
        <f>IFERROR(-(SUM(Table1[[#This Row],[T1]:[T5]])-Table1[[#This Row],[Skott]])/Table1[[#This Row],[Skott]],"")</f>
        <v>0.5</v>
      </c>
      <c r="F54" s="27">
        <f>IFERROR(LEFT(Table1[[#This Row],[L]],1)*1,"")</f>
        <v>2</v>
      </c>
      <c r="G54" s="27">
        <f>IFERROR(RIGHT(LEFT(Table1[[#This Row],[L]],2),1)*1,"")</f>
        <v>3</v>
      </c>
      <c r="H54" s="27" t="str">
        <f>IFERROR(IF(Table1[[#This Row],[Skott]]=10,"",RIGHT(Table1[[#This Row],[L]],1))*1,"")</f>
        <v/>
      </c>
      <c r="I54" s="27" t="str">
        <f>IFERROR(LEFT(Table1[[#This Row],[S]],1)*1,"")</f>
        <v/>
      </c>
      <c r="J54" s="27" t="str">
        <f>IFERROR(RIGHT(LEFT(Table1[[#This Row],[S]],2),1)*1,"")</f>
        <v/>
      </c>
      <c r="K54">
        <f>IF(Table1[[#This Row],[Plac]]="",0,IFERROR(VLOOKUP(Table1[[#This Row],[Plac]],Referens!$B$16:$C$28,2,0),1))</f>
        <v>12</v>
      </c>
      <c r="L54">
        <v>5</v>
      </c>
      <c r="M54">
        <v>3</v>
      </c>
      <c r="N54">
        <v>51</v>
      </c>
      <c r="O54" t="s">
        <v>19</v>
      </c>
      <c r="P54" s="10" t="s">
        <v>20</v>
      </c>
      <c r="Q54">
        <v>23</v>
      </c>
      <c r="R54"/>
      <c r="S54" s="25">
        <v>0.48680555555555555</v>
      </c>
      <c r="T54" s="25">
        <v>0.10416666666666667</v>
      </c>
      <c r="U54" s="25">
        <v>0.59097222222222223</v>
      </c>
      <c r="V54" s="25">
        <v>0.15208333333333332</v>
      </c>
    </row>
    <row r="55" spans="1:23" ht="16.5" x14ac:dyDescent="0.25">
      <c r="A55" t="s">
        <v>69</v>
      </c>
      <c r="B55" t="s">
        <v>454</v>
      </c>
      <c r="C55">
        <v>15</v>
      </c>
      <c r="D55">
        <f>Table1[[#This Row],[Skott]]-SUM(Table1[[#This Row],[T1]:[T5]])</f>
        <v>10</v>
      </c>
      <c r="E55" s="29">
        <f>IFERROR(-(SUM(Table1[[#This Row],[T1]:[T5]])-Table1[[#This Row],[Skott]])/Table1[[#This Row],[Skott]],"")</f>
        <v>0.66666666666666663</v>
      </c>
      <c r="F55" s="27">
        <f>IFERROR(LEFT(Table1[[#This Row],[L]],1)*1,"")</f>
        <v>1</v>
      </c>
      <c r="G55" s="27">
        <f>IFERROR(RIGHT(LEFT(Table1[[#This Row],[L]],2),1)*1,"")</f>
        <v>1</v>
      </c>
      <c r="H55" s="27">
        <f>IFERROR(IF(Table1[[#This Row],[Skott]]=10,"",RIGHT(Table1[[#This Row],[L]],1))*1,"")</f>
        <v>3</v>
      </c>
      <c r="I55" s="27" t="str">
        <f>IFERROR(LEFT(Table1[[#This Row],[S]],1)*1,"")</f>
        <v/>
      </c>
      <c r="J55" s="27" t="str">
        <f>IFERROR(RIGHT(LEFT(Table1[[#This Row],[S]],2),1)*1,"")</f>
        <v/>
      </c>
      <c r="K55">
        <f>IF(Table1[[#This Row],[Plac]]="",0,IFERROR(VLOOKUP(Table1[[#This Row],[Plac]],Referens!$B$16:$C$28,2,0),1))</f>
        <v>15</v>
      </c>
      <c r="L55">
        <f>Table1[[#This Row],[Poäng]]</f>
        <v>15</v>
      </c>
      <c r="M55">
        <v>1</v>
      </c>
      <c r="N55">
        <v>92</v>
      </c>
      <c r="O55" t="s">
        <v>70</v>
      </c>
      <c r="P55" s="10" t="s">
        <v>20</v>
      </c>
      <c r="Q55">
        <v>113</v>
      </c>
      <c r="R55"/>
      <c r="S55" s="25">
        <v>0.63680555555555551</v>
      </c>
      <c r="T55" s="25">
        <v>0.10416666666666667</v>
      </c>
      <c r="U55" s="25">
        <v>0.74097222222222225</v>
      </c>
      <c r="V55" t="s">
        <v>14</v>
      </c>
    </row>
    <row r="56" spans="1:23" ht="16.5" x14ac:dyDescent="0.25">
      <c r="A56" t="s">
        <v>45</v>
      </c>
      <c r="B56" t="s">
        <v>454</v>
      </c>
      <c r="C56">
        <v>15</v>
      </c>
      <c r="D56">
        <f>Table1[[#This Row],[Skott]]-SUM(Table1[[#This Row],[T1]:[T5]])</f>
        <v>11</v>
      </c>
      <c r="E56" s="29">
        <f>IFERROR(-(SUM(Table1[[#This Row],[T1]:[T5]])-Table1[[#This Row],[Skott]])/Table1[[#This Row],[Skott]],"")</f>
        <v>0.73333333333333328</v>
      </c>
      <c r="F56" s="27">
        <f>IFERROR(LEFT(Table1[[#This Row],[L]],1)*1,"")</f>
        <v>2</v>
      </c>
      <c r="G56" s="27">
        <f>IFERROR(RIGHT(LEFT(Table1[[#This Row],[L]],2),1)*1,"")</f>
        <v>1</v>
      </c>
      <c r="H56" s="27">
        <f>IFERROR(IF(Table1[[#This Row],[Skott]]=10,"",RIGHT(Table1[[#This Row],[L]],1))*1,"")</f>
        <v>1</v>
      </c>
      <c r="I56" s="27" t="str">
        <f>IFERROR(LEFT(Table1[[#This Row],[S]],1)*1,"")</f>
        <v/>
      </c>
      <c r="J56" s="27" t="str">
        <f>IFERROR(RIGHT(LEFT(Table1[[#This Row],[S]],2),1)*1,"")</f>
        <v/>
      </c>
      <c r="K56">
        <f>IF(Table1[[#This Row],[Plac]]="",0,IFERROR(VLOOKUP(Table1[[#This Row],[Plac]],Referens!$B$16:$C$28,2,0),1))</f>
        <v>15</v>
      </c>
      <c r="L56">
        <f>Table1[[#This Row],[Poäng]]</f>
        <v>15</v>
      </c>
      <c r="M56">
        <v>1</v>
      </c>
      <c r="N56">
        <v>95</v>
      </c>
      <c r="O56" t="s">
        <v>49</v>
      </c>
      <c r="P56" s="10" t="s">
        <v>20</v>
      </c>
      <c r="Q56">
        <v>21</v>
      </c>
      <c r="R56"/>
      <c r="S56" s="25">
        <v>0.70138888888888884</v>
      </c>
      <c r="T56" s="25">
        <v>6.25E-2</v>
      </c>
      <c r="U56" s="25">
        <v>0.76388888888888884</v>
      </c>
      <c r="V56" t="s">
        <v>14</v>
      </c>
    </row>
    <row r="57" spans="1:23" ht="16.5" x14ac:dyDescent="0.25">
      <c r="A57" t="s">
        <v>45</v>
      </c>
      <c r="B57" t="s">
        <v>454</v>
      </c>
      <c r="C57">
        <v>15</v>
      </c>
      <c r="D57">
        <f>Table1[[#This Row],[Skott]]-SUM(Table1[[#This Row],[T1]:[T5]])</f>
        <v>7</v>
      </c>
      <c r="E57" s="29">
        <f>IFERROR(-(SUM(Table1[[#This Row],[T1]:[T5]])-Table1[[#This Row],[Skott]])/Table1[[#This Row],[Skott]],"")</f>
        <v>0.46666666666666667</v>
      </c>
      <c r="F57" s="27">
        <f>IFERROR(LEFT(Table1[[#This Row],[L]],1)*1,"")</f>
        <v>3</v>
      </c>
      <c r="G57" s="27">
        <f>IFERROR(RIGHT(LEFT(Table1[[#This Row],[L]],2),1)*1,"")</f>
        <v>3</v>
      </c>
      <c r="H57" s="27">
        <f>IFERROR(IF(Table1[[#This Row],[Skott]]=10,"",RIGHT(Table1[[#This Row],[L]],1))*1,"")</f>
        <v>2</v>
      </c>
      <c r="I57" s="27" t="str">
        <f>IFERROR(LEFT(Table1[[#This Row],[S]],1)*1,"")</f>
        <v/>
      </c>
      <c r="J57" s="27" t="str">
        <f>IFERROR(RIGHT(LEFT(Table1[[#This Row],[S]],2),1)*1,"")</f>
        <v/>
      </c>
      <c r="K57">
        <f>IF(Table1[[#This Row],[Plac]]="",0,IFERROR(VLOOKUP(Table1[[#This Row],[Plac]],Referens!$B$16:$C$28,2,0),1))</f>
        <v>11</v>
      </c>
      <c r="L57">
        <f>Table1[[#This Row],[Poäng]]</f>
        <v>11</v>
      </c>
      <c r="M57">
        <v>4</v>
      </c>
      <c r="N57">
        <v>97</v>
      </c>
      <c r="O57" t="s">
        <v>48</v>
      </c>
      <c r="P57" s="10" t="s">
        <v>20</v>
      </c>
      <c r="Q57">
        <v>332</v>
      </c>
      <c r="R57"/>
      <c r="S57" s="25">
        <v>0.6645833333333333</v>
      </c>
      <c r="T57" s="25">
        <v>0.16666666666666666</v>
      </c>
      <c r="U57" s="25">
        <v>0.83125000000000004</v>
      </c>
      <c r="V57" s="25">
        <v>6.7361111111111108E-2</v>
      </c>
    </row>
    <row r="58" spans="1:23" ht="16.5" x14ac:dyDescent="0.25">
      <c r="A58" t="s">
        <v>94</v>
      </c>
      <c r="B58" t="s">
        <v>454</v>
      </c>
      <c r="C58">
        <v>15</v>
      </c>
      <c r="D58">
        <f>Table1[[#This Row],[Skott]]-SUM(Table1[[#This Row],[T1]:[T5]])</f>
        <v>8</v>
      </c>
      <c r="E58" s="29">
        <f>IFERROR(-(SUM(Table1[[#This Row],[T1]:[T5]])-Table1[[#This Row],[Skott]])/Table1[[#This Row],[Skott]],"")</f>
        <v>0.53333333333333333</v>
      </c>
      <c r="F58" s="27">
        <f>IFERROR(LEFT(Table1[[#This Row],[L]],1)*1,"")</f>
        <v>2</v>
      </c>
      <c r="G58" s="27">
        <f>IFERROR(RIGHT(LEFT(Table1[[#This Row],[L]],2),1)*1,"")</f>
        <v>3</v>
      </c>
      <c r="H58" s="27">
        <f>IFERROR(IF(Table1[[#This Row],[Skott]]=10,"",RIGHT(Table1[[#This Row],[L]],1))*1,"")</f>
        <v>2</v>
      </c>
      <c r="I58" s="27" t="str">
        <f>IFERROR(LEFT(Table1[[#This Row],[S]],1)*1,"")</f>
        <v/>
      </c>
      <c r="J58" s="27" t="str">
        <f>IFERROR(RIGHT(LEFT(Table1[[#This Row],[S]],2),1)*1,"")</f>
        <v/>
      </c>
      <c r="K58">
        <f>IF(Table1[[#This Row],[Plac]]="",0,IFERROR(VLOOKUP(Table1[[#This Row],[Plac]],Referens!$B$16:$C$28,2,0),1))</f>
        <v>8</v>
      </c>
      <c r="L58">
        <f>Table1[[#This Row],[Poäng]]</f>
        <v>8</v>
      </c>
      <c r="M58">
        <v>7</v>
      </c>
      <c r="N58">
        <v>126</v>
      </c>
      <c r="O58" t="s">
        <v>99</v>
      </c>
      <c r="P58" s="10" t="s">
        <v>20</v>
      </c>
      <c r="Q58">
        <v>232</v>
      </c>
      <c r="R58"/>
      <c r="S58" s="26">
        <v>1.0458333333333334</v>
      </c>
      <c r="T58" s="25">
        <v>0.14583333333333334</v>
      </c>
      <c r="U58" s="26">
        <v>1.1916666666666667</v>
      </c>
      <c r="V58" s="25">
        <v>0.14930555555555555</v>
      </c>
    </row>
    <row r="59" spans="1:23" ht="16.5" x14ac:dyDescent="0.25">
      <c r="A59" t="s">
        <v>486</v>
      </c>
      <c r="B59" t="s">
        <v>454</v>
      </c>
      <c r="C59">
        <v>20</v>
      </c>
      <c r="D59">
        <f>Table1[[#This Row],[Skott]]-SUM(Table1[[#This Row],[T1]:[T5]])</f>
        <v>4</v>
      </c>
      <c r="E59" s="29">
        <f>IFERROR(-(SUM(Table1[[#This Row],[T1]:[T5]])-Table1[[#This Row],[Skott]])/Table1[[#This Row],[Skott]],"")</f>
        <v>0.2</v>
      </c>
      <c r="F59" s="27">
        <f>IFERROR(LEFT(Table1[[#This Row],[L]],1)*1,"")</f>
        <v>5</v>
      </c>
      <c r="G59" s="27">
        <f>IFERROR(RIGHT(LEFT(Table1[[#This Row],[L]],2),1)*1,"")</f>
        <v>2</v>
      </c>
      <c r="H59" s="30"/>
      <c r="I59" s="27">
        <f>IFERROR(LEFT(Table1[[#This Row],[S]],1)*1,"")</f>
        <v>4</v>
      </c>
      <c r="J59" s="27">
        <f>IFERROR(RIGHT(LEFT(Table1[[#This Row],[S]],2),1)*1,"")</f>
        <v>5</v>
      </c>
      <c r="K59">
        <f>IF(Table1[[#This Row],[Plac]]="",0,IFERROR(VLOOKUP(Table1[[#This Row],[Plac]],Referens!$B$16:$C$28,2,0),1))</f>
        <v>13</v>
      </c>
      <c r="L59">
        <f>Table1[[#This Row],[Poäng]]</f>
        <v>13</v>
      </c>
      <c r="M59">
        <v>2</v>
      </c>
      <c r="N59">
        <v>150</v>
      </c>
      <c r="O59" t="s">
        <v>129</v>
      </c>
      <c r="P59" s="10" t="s">
        <v>20</v>
      </c>
      <c r="Q59">
        <v>52</v>
      </c>
      <c r="R59">
        <v>45</v>
      </c>
      <c r="S59" s="26">
        <v>1.5986111111111112</v>
      </c>
      <c r="T59" s="25">
        <v>0.5</v>
      </c>
      <c r="U59" s="26">
        <v>2.098611111111111</v>
      </c>
      <c r="V59" s="25">
        <v>0.18124999999999999</v>
      </c>
    </row>
    <row r="60" spans="1:23" ht="16.5" x14ac:dyDescent="0.25">
      <c r="A60" t="s">
        <v>485</v>
      </c>
      <c r="B60" t="s">
        <v>454</v>
      </c>
      <c r="C60">
        <v>20</v>
      </c>
      <c r="D60">
        <f>Table1[[#This Row],[Skott]]-SUM(Table1[[#This Row],[T1]:[T5]])</f>
        <v>8</v>
      </c>
      <c r="E60" s="29">
        <f>IFERROR(-(SUM(Table1[[#This Row],[T1]:[T5]])-Table1[[#This Row],[Skott]])/Table1[[#This Row],[Skott]],"")</f>
        <v>0.4</v>
      </c>
      <c r="F60" s="27">
        <f>IFERROR(LEFT(Table1[[#This Row],[L]],1)*1,"")</f>
        <v>2</v>
      </c>
      <c r="G60" s="27">
        <f>IFERROR(RIGHT(LEFT(Table1[[#This Row],[L]],2),1)*1,"")</f>
        <v>4</v>
      </c>
      <c r="H60" s="30"/>
      <c r="I60" s="27">
        <f>IFERROR(LEFT(Table1[[#This Row],[S]],1)*1,"")</f>
        <v>4</v>
      </c>
      <c r="J60" s="27">
        <f>IFERROR(RIGHT(LEFT(Table1[[#This Row],[S]],2),1)*1,"")</f>
        <v>2</v>
      </c>
      <c r="K60">
        <f>IF(Table1[[#This Row],[Plac]]="",0,IFERROR(VLOOKUP(Table1[[#This Row],[Plac]],Referens!$B$16:$C$28,2,0),1))</f>
        <v>12</v>
      </c>
      <c r="L60">
        <f>Table1[[#This Row],[Poäng]]</f>
        <v>12</v>
      </c>
      <c r="M60">
        <v>3</v>
      </c>
      <c r="N60">
        <v>157</v>
      </c>
      <c r="O60" t="s">
        <v>124</v>
      </c>
      <c r="P60" s="10" t="s">
        <v>20</v>
      </c>
      <c r="Q60">
        <v>24</v>
      </c>
      <c r="R60">
        <v>42</v>
      </c>
      <c r="S60" s="26">
        <v>1.2805555555555554</v>
      </c>
      <c r="T60" s="25">
        <v>0.375</v>
      </c>
      <c r="U60" s="26">
        <v>1.6555555555555554</v>
      </c>
      <c r="V60" s="25">
        <v>0.14722222222222223</v>
      </c>
    </row>
    <row r="61" spans="1:23" ht="16.5" x14ac:dyDescent="0.25">
      <c r="A61" t="s">
        <v>485</v>
      </c>
      <c r="B61" t="s">
        <v>454</v>
      </c>
      <c r="C61">
        <v>20</v>
      </c>
      <c r="D61">
        <f>Table1[[#This Row],[Skott]]-SUM(Table1[[#This Row],[T1]:[T5]])</f>
        <v>9</v>
      </c>
      <c r="E61" s="29">
        <f>IFERROR(-(SUM(Table1[[#This Row],[T1]:[T5]])-Table1[[#This Row],[Skott]])/Table1[[#This Row],[Skott]],"")</f>
        <v>0.45</v>
      </c>
      <c r="F61" s="27">
        <f>IFERROR(LEFT(Table1[[#This Row],[L]],1)*1,"")</f>
        <v>4</v>
      </c>
      <c r="G61" s="27">
        <f>IFERROR(RIGHT(LEFT(Table1[[#This Row],[L]],2),1)*1,"")</f>
        <v>2</v>
      </c>
      <c r="H61" s="30"/>
      <c r="I61" s="27">
        <f>IFERROR(LEFT(Table1[[#This Row],[S]],1)*1,"")</f>
        <v>2</v>
      </c>
      <c r="J61" s="27">
        <f>IFERROR(RIGHT(LEFT(Table1[[#This Row],[S]],2),1)*1,"")</f>
        <v>3</v>
      </c>
      <c r="K61">
        <f>IF(Table1[[#This Row],[Plac]]="",0,IFERROR(VLOOKUP(Table1[[#This Row],[Plac]],Referens!$B$16:$C$28,2,0),1))</f>
        <v>8</v>
      </c>
      <c r="L61">
        <f>Table1[[#This Row],[Poäng]]</f>
        <v>8</v>
      </c>
      <c r="M61">
        <v>7</v>
      </c>
      <c r="N61">
        <v>160</v>
      </c>
      <c r="O61" t="s">
        <v>123</v>
      </c>
      <c r="P61" s="10" t="s">
        <v>20</v>
      </c>
      <c r="Q61">
        <v>42</v>
      </c>
      <c r="R61">
        <v>23</v>
      </c>
      <c r="S61" s="26">
        <v>1.4034722222222222</v>
      </c>
      <c r="T61" s="25">
        <v>0.34375</v>
      </c>
      <c r="U61" s="26">
        <v>1.7472222222222222</v>
      </c>
      <c r="V61" s="25">
        <v>0.2388888888888889</v>
      </c>
    </row>
    <row r="62" spans="1:23" ht="16.5" x14ac:dyDescent="0.25">
      <c r="A62" t="s">
        <v>36</v>
      </c>
      <c r="B62" t="s">
        <v>483</v>
      </c>
      <c r="C62">
        <v>10</v>
      </c>
      <c r="D62">
        <f>Table1[[#This Row],[Skott]]-SUM(Table1[[#This Row],[T1]:[T5]])</f>
        <v>6</v>
      </c>
      <c r="E62" s="29">
        <f>IFERROR(-(SUM(Table1[[#This Row],[T1]:[T5]])-Table1[[#This Row],[Skott]])/Table1[[#This Row],[Skott]],"")</f>
        <v>0.6</v>
      </c>
      <c r="F62" s="27">
        <f>IFERROR(LEFT(Table1[[#This Row],[L]],1)*1,"")</f>
        <v>2</v>
      </c>
      <c r="G62" s="27">
        <f>IFERROR(RIGHT(LEFT(Table1[[#This Row],[L]],2),1)*1,"")</f>
        <v>2</v>
      </c>
      <c r="H62" s="27" t="str">
        <f>IFERROR(IF(Table1[[#This Row],[Skott]]=10,"",RIGHT(Table1[[#This Row],[L]],1))*1,"")</f>
        <v/>
      </c>
      <c r="I62" s="27" t="str">
        <f>IFERROR(LEFT(Table1[[#This Row],[S]],1)*1,"")</f>
        <v/>
      </c>
      <c r="J62" s="27" t="str">
        <f>IFERROR(RIGHT(LEFT(Table1[[#This Row],[S]],2),1)*1,"")</f>
        <v/>
      </c>
      <c r="K62">
        <f>IF(Table1[[#This Row],[Plac]]="",0,IFERROR(VLOOKUP(Table1[[#This Row],[Plac]],Referens!$B$16:$C$28,2,0),1))</f>
        <v>13</v>
      </c>
      <c r="L62">
        <v>5</v>
      </c>
      <c r="M62">
        <v>2</v>
      </c>
      <c r="N62">
        <v>16</v>
      </c>
      <c r="O62" t="s">
        <v>40</v>
      </c>
      <c r="P62" s="10" t="s">
        <v>20</v>
      </c>
      <c r="Q62">
        <v>22</v>
      </c>
      <c r="R62"/>
      <c r="S62" s="25">
        <v>0.54097222222222219</v>
      </c>
      <c r="T62" t="s">
        <v>14</v>
      </c>
      <c r="U62" s="25">
        <v>0.54097222222222219</v>
      </c>
      <c r="V62" s="25">
        <v>2.013888888888889E-2</v>
      </c>
    </row>
    <row r="63" spans="1:23" ht="16.5" x14ac:dyDescent="0.25">
      <c r="A63" t="s">
        <v>0</v>
      </c>
      <c r="B63" t="s">
        <v>483</v>
      </c>
      <c r="C63">
        <v>10</v>
      </c>
      <c r="D63">
        <f>Table1[[#This Row],[Skott]]-SUM(Table1[[#This Row],[T1]:[T5]])</f>
        <v>0</v>
      </c>
      <c r="E63" s="29">
        <f>IFERROR(-(SUM(Table1[[#This Row],[T1]:[T5]])-Table1[[#This Row],[Skott]])/Table1[[#This Row],[Skott]],"")</f>
        <v>0</v>
      </c>
      <c r="F63" s="27">
        <f>IFERROR(LEFT(Table1[[#This Row],[L]],1)*1,"")</f>
        <v>5</v>
      </c>
      <c r="G63" s="27">
        <f>IFERROR(RIGHT(LEFT(Table1[[#This Row],[L]],2),1)*1,"")</f>
        <v>5</v>
      </c>
      <c r="H63" s="27" t="str">
        <f>IFERROR(IF(Table1[[#This Row],[Skott]]=10,"",RIGHT(Table1[[#This Row],[L]],1))*1,"")</f>
        <v/>
      </c>
      <c r="I63" s="27" t="str">
        <f>IFERROR(LEFT(Table1[[#This Row],[S]],1)*1,"")</f>
        <v/>
      </c>
      <c r="J63" s="27" t="str">
        <f>IFERROR(RIGHT(LEFT(Table1[[#This Row],[S]],2),1)*1,"")</f>
        <v/>
      </c>
      <c r="K63">
        <f>IF(Table1[[#This Row],[Plac]]="",0,IFERROR(VLOOKUP(Table1[[#This Row],[Plac]],Referens!$B$16:$C$28,2,0),1))</f>
        <v>11</v>
      </c>
      <c r="L63">
        <v>5</v>
      </c>
      <c r="M63">
        <v>4</v>
      </c>
      <c r="N63">
        <v>20</v>
      </c>
      <c r="O63" t="s">
        <v>19</v>
      </c>
      <c r="P63" s="10" t="s">
        <v>20</v>
      </c>
      <c r="Q63">
        <v>55</v>
      </c>
      <c r="R63"/>
      <c r="S63" s="25">
        <v>0.59930555555555554</v>
      </c>
      <c r="T63" s="25">
        <v>4.1666666666666664E-2</v>
      </c>
      <c r="U63" s="25">
        <v>0.64097222222222228</v>
      </c>
      <c r="V63" s="25">
        <v>0.21180555555555555</v>
      </c>
      <c r="W63" t="s">
        <v>457</v>
      </c>
    </row>
    <row r="64" spans="1:23" ht="16.5" x14ac:dyDescent="0.25">
      <c r="A64" t="s">
        <v>45</v>
      </c>
      <c r="B64" t="s">
        <v>483</v>
      </c>
      <c r="C64">
        <v>15</v>
      </c>
      <c r="D64">
        <f>Table1[[#This Row],[Skott]]-SUM(Table1[[#This Row],[T1]:[T5]])</f>
        <v>15</v>
      </c>
      <c r="E64" s="29">
        <f>IFERROR(-(SUM(Table1[[#This Row],[T1]:[T5]])-Table1[[#This Row],[Skott]])/Table1[[#This Row],[Skott]],"")</f>
        <v>1</v>
      </c>
      <c r="F64" s="27">
        <f>IFERROR(LEFT(Table1[[#This Row],[L]],1)*1,"")</f>
        <v>0</v>
      </c>
      <c r="G64" s="27">
        <f>IFERROR(RIGHT(LEFT(Table1[[#This Row],[L]],2),1)*1,"")</f>
        <v>0</v>
      </c>
      <c r="H64" s="27">
        <f>IFERROR(IF(Table1[[#This Row],[Skott]]=10,"",RIGHT(Table1[[#This Row],[L]],1))*1,"")</f>
        <v>0</v>
      </c>
      <c r="I64" s="27" t="str">
        <f>IFERROR(LEFT(Table1[[#This Row],[S]],1)*1,"")</f>
        <v/>
      </c>
      <c r="J64" s="27" t="str">
        <f>IFERROR(RIGHT(LEFT(Table1[[#This Row],[S]],2),1)*1,"")</f>
        <v/>
      </c>
      <c r="K64">
        <f>IF(Table1[[#This Row],[Plac]]="",0,IFERROR(VLOOKUP(Table1[[#This Row],[Plac]],Referens!$B$16:$C$28,2,0),1))</f>
        <v>15</v>
      </c>
      <c r="L64">
        <f>Table1[[#This Row],[Poäng]]</f>
        <v>15</v>
      </c>
      <c r="M64">
        <v>1</v>
      </c>
      <c r="N64">
        <v>35</v>
      </c>
      <c r="O64" t="s">
        <v>48</v>
      </c>
      <c r="P64" s="10" t="s">
        <v>20</v>
      </c>
      <c r="Q64">
        <v>0</v>
      </c>
      <c r="R64"/>
      <c r="S64" s="25">
        <v>0.66249999999999998</v>
      </c>
      <c r="T64" t="s">
        <v>14</v>
      </c>
      <c r="U64" s="25">
        <v>0.66249999999999998</v>
      </c>
      <c r="V64" t="s">
        <v>14</v>
      </c>
    </row>
    <row r="65" spans="1:23" ht="16.5" x14ac:dyDescent="0.25">
      <c r="A65" t="s">
        <v>45</v>
      </c>
      <c r="B65" t="s">
        <v>483</v>
      </c>
      <c r="C65">
        <v>15</v>
      </c>
      <c r="D65">
        <f>Table1[[#This Row],[Skott]]-SUM(Table1[[#This Row],[T1]:[T5]])</f>
        <v>14</v>
      </c>
      <c r="E65" s="29">
        <f>IFERROR(-(SUM(Table1[[#This Row],[T1]:[T5]])-Table1[[#This Row],[Skott]])/Table1[[#This Row],[Skott]],"")</f>
        <v>0.93333333333333335</v>
      </c>
      <c r="F65" s="27">
        <f>IFERROR(LEFT(Table1[[#This Row],[L]],1)*1,"")</f>
        <v>1</v>
      </c>
      <c r="G65" s="27">
        <f>IFERROR(RIGHT(LEFT(Table1[[#This Row],[L]],2),1)*1,"")</f>
        <v>0</v>
      </c>
      <c r="H65" s="27">
        <f>IFERROR(IF(Table1[[#This Row],[Skott]]=10,"",RIGHT(Table1[[#This Row],[L]],1))*1,"")</f>
        <v>0</v>
      </c>
      <c r="I65" s="27" t="str">
        <f>IFERROR(LEFT(Table1[[#This Row],[S]],1)*1,"")</f>
        <v/>
      </c>
      <c r="J65" s="27" t="str">
        <f>IFERROR(RIGHT(LEFT(Table1[[#This Row],[S]],2),1)*1,"")</f>
        <v/>
      </c>
      <c r="K65">
        <f>IF(Table1[[#This Row],[Plac]]="",0,IFERROR(VLOOKUP(Table1[[#This Row],[Plac]],Referens!$B$16:$C$28,2,0),1))</f>
        <v>13</v>
      </c>
      <c r="L65">
        <f>Table1[[#This Row],[Poäng]]</f>
        <v>13</v>
      </c>
      <c r="M65">
        <v>2</v>
      </c>
      <c r="N65">
        <v>32</v>
      </c>
      <c r="O65" t="s">
        <v>49</v>
      </c>
      <c r="P65" s="10" t="s">
        <v>20</v>
      </c>
      <c r="Q65">
        <v>10</v>
      </c>
      <c r="R65"/>
      <c r="S65" s="25">
        <v>0.70277777777777772</v>
      </c>
      <c r="T65" t="s">
        <v>14</v>
      </c>
      <c r="U65" s="25">
        <v>0.70277777777777772</v>
      </c>
      <c r="V65" s="25">
        <v>4.027777777777778E-2</v>
      </c>
    </row>
    <row r="66" spans="1:23" ht="16.5" x14ac:dyDescent="0.25">
      <c r="A66" t="s">
        <v>69</v>
      </c>
      <c r="B66" t="s">
        <v>483</v>
      </c>
      <c r="C66">
        <v>15</v>
      </c>
      <c r="D66">
        <f>Table1[[#This Row],[Skott]]-SUM(Table1[[#This Row],[T1]:[T5]])</f>
        <v>14</v>
      </c>
      <c r="E66" s="29">
        <f>IFERROR(-(SUM(Table1[[#This Row],[T1]:[T5]])-Table1[[#This Row],[Skott]])/Table1[[#This Row],[Skott]],"")</f>
        <v>0.93333333333333335</v>
      </c>
      <c r="F66" s="27">
        <f>IFERROR(LEFT(Table1[[#This Row],[L]],1)*1,"")</f>
        <v>1</v>
      </c>
      <c r="G66" s="27">
        <f>IFERROR(RIGHT(LEFT(Table1[[#This Row],[L]],2),1)*1,"")</f>
        <v>0</v>
      </c>
      <c r="H66" s="27">
        <f>IFERROR(IF(Table1[[#This Row],[Skott]]=10,"",RIGHT(Table1[[#This Row],[L]],1))*1,"")</f>
        <v>0</v>
      </c>
      <c r="I66" s="27" t="str">
        <f>IFERROR(LEFT(Table1[[#This Row],[S]],1)*1,"")</f>
        <v/>
      </c>
      <c r="J66" s="27" t="str">
        <f>IFERROR(RIGHT(LEFT(Table1[[#This Row],[S]],2),1)*1,"")</f>
        <v/>
      </c>
      <c r="K66">
        <f>IF(Table1[[#This Row],[Plac]]="",0,IFERROR(VLOOKUP(Table1[[#This Row],[Plac]],Referens!$B$16:$C$28,2,0),1))</f>
        <v>15</v>
      </c>
      <c r="L66">
        <f>Table1[[#This Row],[Poäng]]</f>
        <v>15</v>
      </c>
      <c r="M66">
        <v>1</v>
      </c>
      <c r="N66">
        <v>45</v>
      </c>
      <c r="O66" t="s">
        <v>70</v>
      </c>
      <c r="P66" s="10" t="s">
        <v>20</v>
      </c>
      <c r="Q66">
        <v>10</v>
      </c>
      <c r="R66"/>
      <c r="S66" s="25">
        <v>0.63888888888888884</v>
      </c>
      <c r="T66" t="s">
        <v>14</v>
      </c>
      <c r="U66" s="25">
        <v>0.63888888888888884</v>
      </c>
      <c r="V66" s="25">
        <v>0.1076388888888889</v>
      </c>
    </row>
    <row r="67" spans="1:23" ht="16.5" x14ac:dyDescent="0.25">
      <c r="A67" t="s">
        <v>94</v>
      </c>
      <c r="B67" t="s">
        <v>483</v>
      </c>
      <c r="C67">
        <v>15</v>
      </c>
      <c r="D67">
        <f>Table1[[#This Row],[Skott]]-SUM(Table1[[#This Row],[T1]:[T5]])</f>
        <v>9</v>
      </c>
      <c r="E67" s="29">
        <f>IFERROR(-(SUM(Table1[[#This Row],[T1]:[T5]])-Table1[[#This Row],[Skott]])/Table1[[#This Row],[Skott]],"")</f>
        <v>0.6</v>
      </c>
      <c r="F67" s="27">
        <f>IFERROR(LEFT(Table1[[#This Row],[L]],1)*1,"")</f>
        <v>2</v>
      </c>
      <c r="G67" s="27">
        <f>IFERROR(RIGHT(LEFT(Table1[[#This Row],[L]],2),1)*1,"")</f>
        <v>2</v>
      </c>
      <c r="H67" s="27">
        <f>IFERROR(IF(Table1[[#This Row],[Skott]]=10,"",RIGHT(Table1[[#This Row],[L]],1))*1,"")</f>
        <v>2</v>
      </c>
      <c r="I67" s="27" t="str">
        <f>IFERROR(LEFT(Table1[[#This Row],[S]],1)*1,"")</f>
        <v/>
      </c>
      <c r="J67" s="27" t="str">
        <f>IFERROR(RIGHT(LEFT(Table1[[#This Row],[S]],2),1)*1,"")</f>
        <v/>
      </c>
      <c r="K67">
        <f>IF(Table1[[#This Row],[Plac]]="",0,IFERROR(VLOOKUP(Table1[[#This Row],[Plac]],Referens!$B$16:$C$28,2,0),1))</f>
        <v>7</v>
      </c>
      <c r="L67">
        <f>Table1[[#This Row],[Poäng]]</f>
        <v>7</v>
      </c>
      <c r="M67">
        <v>8</v>
      </c>
      <c r="N67">
        <v>63</v>
      </c>
      <c r="O67" t="s">
        <v>99</v>
      </c>
      <c r="P67" s="10" t="s">
        <v>20</v>
      </c>
      <c r="Q67">
        <v>22</v>
      </c>
      <c r="R67"/>
      <c r="S67" s="25">
        <v>0.80138888888888893</v>
      </c>
      <c r="T67" t="s">
        <v>14</v>
      </c>
      <c r="U67" s="25">
        <v>0.80138888888888893</v>
      </c>
      <c r="V67" s="25">
        <v>0.22638888888888889</v>
      </c>
    </row>
    <row r="68" spans="1:23" ht="16.5" x14ac:dyDescent="0.25">
      <c r="A68" t="s">
        <v>485</v>
      </c>
      <c r="B68" t="s">
        <v>483</v>
      </c>
      <c r="C68">
        <v>20</v>
      </c>
      <c r="D68">
        <f>Table1[[#This Row],[Skott]]-SUM(Table1[[#This Row],[T1]:[T5]])</f>
        <v>12</v>
      </c>
      <c r="E68" s="29">
        <f>IFERROR(-(SUM(Table1[[#This Row],[T1]:[T5]])-Table1[[#This Row],[Skott]])/Table1[[#This Row],[Skott]],"")</f>
        <v>0.6</v>
      </c>
      <c r="F68" s="27">
        <f>IFERROR(LEFT(Table1[[#This Row],[L]],1)*1,"")</f>
        <v>1</v>
      </c>
      <c r="G68" s="27">
        <f>IFERROR(RIGHT(LEFT(Table1[[#This Row],[L]],2),1)*1,"")</f>
        <v>1</v>
      </c>
      <c r="H68" s="30"/>
      <c r="I68" s="27">
        <f>IFERROR(LEFT(Table1[[#This Row],[S]],1)*1,"")</f>
        <v>3</v>
      </c>
      <c r="J68" s="27">
        <f>IFERROR(RIGHT(LEFT(Table1[[#This Row],[S]],2),1)*1,"")</f>
        <v>3</v>
      </c>
      <c r="K68">
        <f>IF(Table1[[#This Row],[Plac]]="",0,IFERROR(VLOOKUP(Table1[[#This Row],[Plac]],Referens!$B$16:$C$28,2,0),1))</f>
        <v>15</v>
      </c>
      <c r="L68">
        <f>Table1[[#This Row],[Poäng]]</f>
        <v>15</v>
      </c>
      <c r="M68">
        <v>1</v>
      </c>
      <c r="N68">
        <v>94</v>
      </c>
      <c r="O68" t="s">
        <v>474</v>
      </c>
      <c r="P68" s="10" t="s">
        <v>20</v>
      </c>
      <c r="Q68">
        <v>1</v>
      </c>
      <c r="R68">
        <v>3</v>
      </c>
      <c r="S68" s="25">
        <v>0.68611111111111112</v>
      </c>
      <c r="T68" t="s">
        <v>14</v>
      </c>
      <c r="U68" s="25">
        <v>0.68611111111111112</v>
      </c>
      <c r="V68" t="s">
        <v>14</v>
      </c>
    </row>
    <row r="69" spans="1:23" ht="16.5" x14ac:dyDescent="0.25">
      <c r="A69" t="s">
        <v>406</v>
      </c>
      <c r="B69" t="s">
        <v>356</v>
      </c>
      <c r="C69">
        <v>10</v>
      </c>
      <c r="D69">
        <f>Table1[[#This Row],[Skott]]-SUM(Table1[[#This Row],[T1]:[T5]])</f>
        <v>7</v>
      </c>
      <c r="E69" s="29">
        <f>IFERROR(-(SUM(Table1[[#This Row],[T1]:[T5]])-Table1[[#This Row],[Skott]])/Table1[[#This Row],[Skott]],"")</f>
        <v>0.7</v>
      </c>
      <c r="F69" s="27">
        <f>IFERROR(LEFT(Table1[[#This Row],[L]],1)*1,"")</f>
        <v>1</v>
      </c>
      <c r="G69" s="27">
        <f>IFERROR(RIGHT(LEFT(Table1[[#This Row],[L]],2),1)*1,"")</f>
        <v>2</v>
      </c>
      <c r="H69" s="27" t="str">
        <f>IFERROR(IF(Table1[[#This Row],[Skott]]=10,"",RIGHT(Table1[[#This Row],[L]],1))*1,"")</f>
        <v/>
      </c>
      <c r="I69" s="27" t="str">
        <f>IFERROR(LEFT(Table1[[#This Row],[S]],1)*1,"")</f>
        <v/>
      </c>
      <c r="J69" s="27" t="str">
        <f>IFERROR(RIGHT(LEFT(Table1[[#This Row],[S]],2),1)*1,"")</f>
        <v/>
      </c>
      <c r="K69" s="31"/>
      <c r="L69">
        <v>5</v>
      </c>
      <c r="M69" s="9"/>
      <c r="N69" s="9">
        <v>64</v>
      </c>
      <c r="O69" s="10" t="s">
        <v>90</v>
      </c>
      <c r="P69" s="10" t="s">
        <v>91</v>
      </c>
      <c r="Q69" s="23">
        <v>12</v>
      </c>
      <c r="R69" s="23"/>
      <c r="S69" s="11">
        <v>0.51111111111111107</v>
      </c>
      <c r="T69" s="10" t="s">
        <v>14</v>
      </c>
      <c r="U69" s="11">
        <v>0.51111111111111107</v>
      </c>
      <c r="V69" s="11">
        <v>0.28680555555555554</v>
      </c>
      <c r="W69" s="10"/>
    </row>
    <row r="70" spans="1:23" ht="16.5" x14ac:dyDescent="0.25">
      <c r="A70" t="s">
        <v>115</v>
      </c>
      <c r="B70" t="s">
        <v>356</v>
      </c>
      <c r="C70">
        <v>20</v>
      </c>
      <c r="D70">
        <f>Table1[[#This Row],[Skott]]-SUM(Table1[[#This Row],[T1]:[T5]])</f>
        <v>9</v>
      </c>
      <c r="E70" s="29">
        <f>IFERROR(-(SUM(Table1[[#This Row],[T1]:[T5]])-Table1[[#This Row],[Skott]])/Table1[[#This Row],[Skott]],"")</f>
        <v>0.45</v>
      </c>
      <c r="F70" s="27">
        <f>IFERROR(LEFT(Table1[[#This Row],[L]],1)*1,"")</f>
        <v>2</v>
      </c>
      <c r="G70" s="27">
        <f>IFERROR(RIGHT(LEFT(Table1[[#This Row],[L]],2),1)*1,"")</f>
        <v>3</v>
      </c>
      <c r="H70" s="27">
        <f>IFERROR(IF(Table1[[#This Row],[Skott]]=10,"",RIGHT(Table1[[#This Row],[L]],1))*1,"")</f>
        <v>3</v>
      </c>
      <c r="I70" s="27">
        <f>IFERROR(LEFT(Table1[[#This Row],[S]],1)*1,"")</f>
        <v>2</v>
      </c>
      <c r="J70" s="27">
        <f>IFERROR(RIGHT(LEFT(Table1[[#This Row],[S]],2),1)*1,"")</f>
        <v>1</v>
      </c>
      <c r="K70">
        <f>IF(Table1[[#This Row],[Plac]]="",0,IFERROR(VLOOKUP(Table1[[#This Row],[Plac]],Referens!$B$16:$C$28,2,0),1))</f>
        <v>12</v>
      </c>
      <c r="L70">
        <f>Table1[[#This Row],[Poäng]]</f>
        <v>12</v>
      </c>
      <c r="M70" s="9">
        <v>3</v>
      </c>
      <c r="N70" s="9">
        <v>91</v>
      </c>
      <c r="O70" s="10" t="s">
        <v>118</v>
      </c>
      <c r="P70" s="10" t="s">
        <v>91</v>
      </c>
      <c r="Q70" s="23">
        <v>23</v>
      </c>
      <c r="R70" s="23">
        <v>21</v>
      </c>
      <c r="S70" s="12">
        <v>1.23125</v>
      </c>
      <c r="T70" s="11">
        <v>0.25</v>
      </c>
      <c r="U70" s="12">
        <v>1.48125</v>
      </c>
      <c r="V70" s="11">
        <v>4.8611111111111112E-2</v>
      </c>
      <c r="W70" s="10"/>
    </row>
    <row r="71" spans="1:23" ht="16.5" x14ac:dyDescent="0.25">
      <c r="A71" t="s">
        <v>406</v>
      </c>
      <c r="B71" t="s">
        <v>454</v>
      </c>
      <c r="C71">
        <v>10</v>
      </c>
      <c r="D71">
        <f>Table1[[#This Row],[Skott]]-SUM(Table1[[#This Row],[T1]:[T5]])</f>
        <v>9</v>
      </c>
      <c r="E71" s="29">
        <f>IFERROR(-(SUM(Table1[[#This Row],[T1]:[T5]])-Table1[[#This Row],[Skott]])/Table1[[#This Row],[Skott]],"")</f>
        <v>0.9</v>
      </c>
      <c r="F71" s="27">
        <f>IFERROR(LEFT(Table1[[#This Row],[L]],1)*1,"")</f>
        <v>1</v>
      </c>
      <c r="G71" s="27">
        <f>IFERROR(RIGHT(LEFT(Table1[[#This Row],[L]],2),1)*1,"")</f>
        <v>0</v>
      </c>
      <c r="H71" s="27" t="str">
        <f>IFERROR(IF(Table1[[#This Row],[Skott]]=10,"",RIGHT(Table1[[#This Row],[L]],1))*1,"")</f>
        <v/>
      </c>
      <c r="I71" s="27" t="str">
        <f>IFERROR(LEFT(Table1[[#This Row],[S]],1)*1,"")</f>
        <v/>
      </c>
      <c r="J71" s="27" t="str">
        <f>IFERROR(RIGHT(LEFT(Table1[[#This Row],[S]],2),1)*1,"")</f>
        <v/>
      </c>
      <c r="K71" s="31"/>
      <c r="L71">
        <v>5</v>
      </c>
      <c r="M71" s="9"/>
      <c r="N71">
        <v>6</v>
      </c>
      <c r="O71" t="s">
        <v>408</v>
      </c>
      <c r="P71" s="10" t="s">
        <v>91</v>
      </c>
      <c r="Q71">
        <v>10</v>
      </c>
      <c r="R71"/>
      <c r="S71" t="s">
        <v>14</v>
      </c>
      <c r="T71" t="s">
        <v>14</v>
      </c>
      <c r="U71" t="s">
        <v>14</v>
      </c>
      <c r="V71" t="s">
        <v>14</v>
      </c>
    </row>
    <row r="72" spans="1:23" ht="16.5" x14ac:dyDescent="0.25">
      <c r="A72" t="s">
        <v>406</v>
      </c>
      <c r="B72" t="s">
        <v>454</v>
      </c>
      <c r="C72">
        <v>10</v>
      </c>
      <c r="D72">
        <f>Table1[[#This Row],[Skott]]-SUM(Table1[[#This Row],[T1]:[T5]])</f>
        <v>8</v>
      </c>
      <c r="E72" s="29">
        <f>IFERROR(-(SUM(Table1[[#This Row],[T1]:[T5]])-Table1[[#This Row],[Skott]])/Table1[[#This Row],[Skott]],"")</f>
        <v>0.8</v>
      </c>
      <c r="F72" s="27">
        <f>IFERROR(LEFT(Table1[[#This Row],[L]],1)*1,"")</f>
        <v>1</v>
      </c>
      <c r="G72" s="27">
        <f>IFERROR(RIGHT(LEFT(Table1[[#This Row],[L]],2),1)*1,"")</f>
        <v>1</v>
      </c>
      <c r="H72" s="27" t="str">
        <f>IFERROR(IF(Table1[[#This Row],[Skott]]=10,"",RIGHT(Table1[[#This Row],[L]],1))*1,"")</f>
        <v/>
      </c>
      <c r="I72" s="27" t="str">
        <f>IFERROR(LEFT(Table1[[#This Row],[S]],1)*1,"")</f>
        <v/>
      </c>
      <c r="J72" s="27" t="str">
        <f>IFERROR(RIGHT(LEFT(Table1[[#This Row],[S]],2),1)*1,"")</f>
        <v/>
      </c>
      <c r="K72" s="31"/>
      <c r="L72">
        <v>5</v>
      </c>
      <c r="M72" s="9"/>
      <c r="N72">
        <v>8</v>
      </c>
      <c r="O72" t="s">
        <v>409</v>
      </c>
      <c r="P72" s="10" t="s">
        <v>91</v>
      </c>
      <c r="Q72">
        <v>1</v>
      </c>
      <c r="R72"/>
      <c r="S72" t="s">
        <v>14</v>
      </c>
      <c r="T72" t="s">
        <v>14</v>
      </c>
      <c r="U72" t="s">
        <v>14</v>
      </c>
      <c r="V72" t="s">
        <v>14</v>
      </c>
    </row>
    <row r="73" spans="1:23" ht="16.5" x14ac:dyDescent="0.25">
      <c r="A73" t="s">
        <v>406</v>
      </c>
      <c r="B73" t="s">
        <v>454</v>
      </c>
      <c r="C73">
        <v>10</v>
      </c>
      <c r="D73">
        <f>Table1[[#This Row],[Skott]]-SUM(Table1[[#This Row],[T1]:[T5]])</f>
        <v>2</v>
      </c>
      <c r="E73" s="29">
        <f>IFERROR(-(SUM(Table1[[#This Row],[T1]:[T5]])-Table1[[#This Row],[Skott]])/Table1[[#This Row],[Skott]],"")</f>
        <v>0.2</v>
      </c>
      <c r="F73" s="27">
        <f>IFERROR(LEFT(Table1[[#This Row],[L]],1)*1,"")</f>
        <v>4</v>
      </c>
      <c r="G73" s="27">
        <f>IFERROR(RIGHT(LEFT(Table1[[#This Row],[L]],2),1)*1,"")</f>
        <v>4</v>
      </c>
      <c r="H73" s="27" t="str">
        <f>IFERROR(IF(Table1[[#This Row],[Skott]]=10,"",RIGHT(Table1[[#This Row],[L]],1))*1,"")</f>
        <v/>
      </c>
      <c r="I73" s="27" t="str">
        <f>IFERROR(LEFT(Table1[[#This Row],[S]],1)*1,"")</f>
        <v/>
      </c>
      <c r="J73" s="27" t="str">
        <f>IFERROR(RIGHT(LEFT(Table1[[#This Row],[S]],2),1)*1,"")</f>
        <v/>
      </c>
      <c r="K73" s="31"/>
      <c r="L73">
        <v>5</v>
      </c>
      <c r="M73" s="9"/>
      <c r="N73">
        <v>22</v>
      </c>
      <c r="O73" t="s">
        <v>414</v>
      </c>
      <c r="P73" s="10" t="s">
        <v>91</v>
      </c>
      <c r="Q73">
        <v>44</v>
      </c>
      <c r="R73"/>
      <c r="S73" t="s">
        <v>14</v>
      </c>
      <c r="T73" t="s">
        <v>14</v>
      </c>
      <c r="U73" t="s">
        <v>14</v>
      </c>
      <c r="V73" t="s">
        <v>14</v>
      </c>
    </row>
    <row r="74" spans="1:23" ht="16.5" x14ac:dyDescent="0.25">
      <c r="A74" t="s">
        <v>406</v>
      </c>
      <c r="B74" t="s">
        <v>454</v>
      </c>
      <c r="C74">
        <v>10</v>
      </c>
      <c r="D74">
        <f>Table1[[#This Row],[Skott]]-SUM(Table1[[#This Row],[T1]:[T5]])</f>
        <v>2</v>
      </c>
      <c r="E74" s="29">
        <f>IFERROR(-(SUM(Table1[[#This Row],[T1]:[T5]])-Table1[[#This Row],[Skott]])/Table1[[#This Row],[Skott]],"")</f>
        <v>0.2</v>
      </c>
      <c r="F74" s="27">
        <f>IFERROR(LEFT(Table1[[#This Row],[L]],1)*1,"")</f>
        <v>4</v>
      </c>
      <c r="G74" s="27">
        <f>IFERROR(RIGHT(LEFT(Table1[[#This Row],[L]],2),1)*1,"")</f>
        <v>4</v>
      </c>
      <c r="H74" s="27" t="str">
        <f>IFERROR(IF(Table1[[#This Row],[Skott]]=10,"",RIGHT(Table1[[#This Row],[L]],1))*1,"")</f>
        <v/>
      </c>
      <c r="I74" s="27" t="str">
        <f>IFERROR(LEFT(Table1[[#This Row],[S]],1)*1,"")</f>
        <v/>
      </c>
      <c r="J74" s="27" t="str">
        <f>IFERROR(RIGHT(LEFT(Table1[[#This Row],[S]],2),1)*1,"")</f>
        <v/>
      </c>
      <c r="K74" s="31"/>
      <c r="L74">
        <v>5</v>
      </c>
      <c r="M74" s="9"/>
      <c r="N74">
        <v>26</v>
      </c>
      <c r="O74" t="s">
        <v>416</v>
      </c>
      <c r="P74" s="10" t="s">
        <v>91</v>
      </c>
      <c r="Q74">
        <v>44</v>
      </c>
      <c r="R74"/>
      <c r="S74" t="s">
        <v>14</v>
      </c>
      <c r="T74" t="s">
        <v>14</v>
      </c>
      <c r="U74" t="s">
        <v>14</v>
      </c>
      <c r="V74" t="s">
        <v>14</v>
      </c>
    </row>
    <row r="75" spans="1:23" ht="16.5" x14ac:dyDescent="0.25">
      <c r="A75" t="s">
        <v>45</v>
      </c>
      <c r="B75" t="s">
        <v>454</v>
      </c>
      <c r="C75">
        <v>15</v>
      </c>
      <c r="D75">
        <f>Table1[[#This Row],[Skott]]-SUM(Table1[[#This Row],[T1]:[T5]])</f>
        <v>1</v>
      </c>
      <c r="E75" s="29">
        <f>IFERROR(-(SUM(Table1[[#This Row],[T1]:[T5]])-Table1[[#This Row],[Skott]])/Table1[[#This Row],[Skott]],"")</f>
        <v>6.6666666666666666E-2</v>
      </c>
      <c r="F75" s="27">
        <f>IFERROR(LEFT(Table1[[#This Row],[L]],1)*1,"")</f>
        <v>5</v>
      </c>
      <c r="G75" s="27">
        <f>IFERROR(RIGHT(LEFT(Table1[[#This Row],[L]],2),1)*1,"")</f>
        <v>5</v>
      </c>
      <c r="H75" s="27">
        <f>IFERROR(IF(Table1[[#This Row],[Skott]]=10,"",RIGHT(Table1[[#This Row],[L]],1))*1,"")</f>
        <v>4</v>
      </c>
      <c r="I75" s="27" t="str">
        <f>IFERROR(LEFT(Table1[[#This Row],[S]],1)*1,"")</f>
        <v/>
      </c>
      <c r="J75" s="27" t="str">
        <f>IFERROR(RIGHT(LEFT(Table1[[#This Row],[S]],2),1)*1,"")</f>
        <v/>
      </c>
      <c r="K75">
        <f>IF(Table1[[#This Row],[Plac]]="",0,IFERROR(VLOOKUP(Table1[[#This Row],[Plac]],Referens!$B$16:$C$28,2,0),1))</f>
        <v>7</v>
      </c>
      <c r="L75">
        <f>Table1[[#This Row],[Poäng]]</f>
        <v>7</v>
      </c>
      <c r="M75">
        <v>8</v>
      </c>
      <c r="N75">
        <v>101</v>
      </c>
      <c r="O75" t="s">
        <v>90</v>
      </c>
      <c r="P75" s="10" t="s">
        <v>91</v>
      </c>
      <c r="Q75">
        <v>554</v>
      </c>
      <c r="R75"/>
      <c r="S75" s="26">
        <v>1.0027777777777778</v>
      </c>
      <c r="T75" s="25">
        <v>0.29166666666666669</v>
      </c>
      <c r="U75" s="26">
        <v>1.2944444444444445</v>
      </c>
      <c r="V75" s="25">
        <v>0.53055555555555556</v>
      </c>
    </row>
    <row r="76" spans="1:23" ht="16.5" x14ac:dyDescent="0.25">
      <c r="A76" t="s">
        <v>115</v>
      </c>
      <c r="B76" t="s">
        <v>454</v>
      </c>
      <c r="C76" s="31"/>
      <c r="D76" s="31"/>
      <c r="E76" s="32"/>
      <c r="F76" s="27">
        <f>IFERROR(LEFT(Table1[[#This Row],[L]],1)*1,"")</f>
        <v>2</v>
      </c>
      <c r="G76" s="27">
        <f>IFERROR(RIGHT(LEFT(Table1[[#This Row],[L]],2),1)*1,"")</f>
        <v>4</v>
      </c>
      <c r="H76" s="30"/>
      <c r="I76" s="27">
        <f>IFERROR(LEFT(Table1[[#This Row],[S]],1)*1,"")</f>
        <v>1</v>
      </c>
      <c r="J76" s="27">
        <f>IFERROR(RIGHT(LEFT(Table1[[#This Row],[S]],2),1)*1,"")</f>
        <v>1</v>
      </c>
      <c r="K76" s="31"/>
      <c r="L76" s="31"/>
      <c r="N76">
        <v>141</v>
      </c>
      <c r="O76" t="s">
        <v>118</v>
      </c>
      <c r="P76" s="10" t="s">
        <v>91</v>
      </c>
      <c r="Q76">
        <v>24</v>
      </c>
      <c r="R76">
        <v>1</v>
      </c>
      <c r="S76" t="s">
        <v>14</v>
      </c>
      <c r="T76" s="25">
        <v>0.21875</v>
      </c>
      <c r="U76" s="25">
        <v>0.21875</v>
      </c>
      <c r="W76" t="s">
        <v>365</v>
      </c>
    </row>
    <row r="77" spans="1:23" x14ac:dyDescent="0.25">
      <c r="A77" t="s">
        <v>347</v>
      </c>
      <c r="B77" t="s">
        <v>483</v>
      </c>
      <c r="C77">
        <v>20</v>
      </c>
      <c r="D77">
        <f>Table1[[#This Row],[Skott]]-SUM(Table1[[#This Row],[T1]:[T5]])</f>
        <v>12</v>
      </c>
      <c r="E77" s="29">
        <f>IFERROR(-(SUM(Table1[[#This Row],[T1]:[T5]])-Table1[[#This Row],[Skott]])/Table1[[#This Row],[Skott]],"")</f>
        <v>0.6</v>
      </c>
      <c r="F77" s="27">
        <f>IFERROR(LEFT(Table1[[#This Row],[L]],1)*1,"")</f>
        <v>1</v>
      </c>
      <c r="G77" s="27">
        <f>IFERROR(RIGHT(LEFT(Table1[[#This Row],[L]],2),1)*1,"")</f>
        <v>1</v>
      </c>
      <c r="H77" s="30"/>
      <c r="I77" s="27">
        <f>IFERROR(LEFT(Table1[[#This Row],[S]],1)*1,"")</f>
        <v>3</v>
      </c>
      <c r="J77" s="27">
        <f>IFERROR(RIGHT(LEFT(Table1[[#This Row],[S]],2),1)*1,"")</f>
        <v>3</v>
      </c>
      <c r="K77">
        <f>IF(Table1[[#This Row],[Plac]]="",0,IFERROR(VLOOKUP(Table1[[#This Row],[Plac]],Referens!$B$16:$C$28,2,0),1))</f>
        <v>15</v>
      </c>
      <c r="L77">
        <f>Table1[[#This Row],[Poäng]]</f>
        <v>15</v>
      </c>
      <c r="M77">
        <v>1</v>
      </c>
      <c r="N77">
        <v>81</v>
      </c>
      <c r="O77" t="s">
        <v>463</v>
      </c>
      <c r="P77" t="s">
        <v>464</v>
      </c>
      <c r="Q77">
        <v>1</v>
      </c>
      <c r="R77">
        <v>3</v>
      </c>
      <c r="S77" s="25">
        <v>0.97916666666666663</v>
      </c>
      <c r="T77" t="s">
        <v>14</v>
      </c>
      <c r="U77" s="25">
        <v>0.97916666666666663</v>
      </c>
      <c r="V77" t="s">
        <v>14</v>
      </c>
    </row>
    <row r="78" spans="1:23" x14ac:dyDescent="0.25">
      <c r="A78" t="s">
        <v>115</v>
      </c>
      <c r="B78" t="s">
        <v>483</v>
      </c>
      <c r="C78">
        <v>20</v>
      </c>
      <c r="D78">
        <f>Table1[[#This Row],[Skott]]-SUM(Table1[[#This Row],[T1]:[T5]])</f>
        <v>6</v>
      </c>
      <c r="E78" s="29">
        <f>IFERROR(-(SUM(Table1[[#This Row],[T1]:[T5]])-Table1[[#This Row],[Skott]])/Table1[[#This Row],[Skott]],"")</f>
        <v>0.3</v>
      </c>
      <c r="F78" s="27">
        <f>IFERROR(LEFT(Table1[[#This Row],[L]],1)*1,"")</f>
        <v>3</v>
      </c>
      <c r="G78" s="27">
        <f>IFERROR(RIGHT(LEFT(Table1[[#This Row],[L]],2),1)*1,"")</f>
        <v>3</v>
      </c>
      <c r="H78" s="30"/>
      <c r="I78" s="27">
        <f>IFERROR(LEFT(Table1[[#This Row],[S]],1)*1,"")</f>
        <v>4</v>
      </c>
      <c r="J78" s="27">
        <f>IFERROR(RIGHT(LEFT(Table1[[#This Row],[S]],2),1)*1,"")</f>
        <v>4</v>
      </c>
      <c r="K78">
        <f>IF(Table1[[#This Row],[Plac]]="",0,IFERROR(VLOOKUP(Table1[[#This Row],[Plac]],Referens!$B$16:$C$28,2,0),1))</f>
        <v>15</v>
      </c>
      <c r="L78">
        <f>Table1[[#This Row],[Poäng]]</f>
        <v>15</v>
      </c>
      <c r="M78">
        <v>1</v>
      </c>
      <c r="N78">
        <v>84</v>
      </c>
      <c r="O78" t="s">
        <v>466</v>
      </c>
      <c r="P78" t="s">
        <v>464</v>
      </c>
      <c r="Q78">
        <v>3</v>
      </c>
      <c r="R78">
        <v>4</v>
      </c>
      <c r="S78" s="25">
        <v>0.98333333333333328</v>
      </c>
      <c r="T78" t="s">
        <v>14</v>
      </c>
      <c r="U78" s="25">
        <v>0.98333333333333328</v>
      </c>
      <c r="V78" t="s">
        <v>14</v>
      </c>
    </row>
    <row r="79" spans="1:23" ht="16.5" x14ac:dyDescent="0.25">
      <c r="A79" t="s">
        <v>0</v>
      </c>
      <c r="B79" t="s">
        <v>356</v>
      </c>
      <c r="C79">
        <v>10</v>
      </c>
      <c r="D79">
        <f>Table1[[#This Row],[Skott]]-SUM(Table1[[#This Row],[T1]:[T5]])</f>
        <v>5</v>
      </c>
      <c r="E79" s="29">
        <f>IFERROR(-(SUM(Table1[[#This Row],[T1]:[T5]])-Table1[[#This Row],[Skott]])/Table1[[#This Row],[Skott]],"")</f>
        <v>0.5</v>
      </c>
      <c r="F79" s="27">
        <f>IFERROR(LEFT(Table1[[#This Row],[L]],1)*1,"")</f>
        <v>2</v>
      </c>
      <c r="G79" s="27">
        <f>IFERROR(RIGHT(LEFT(Table1[[#This Row],[L]],2),1)*1,"")</f>
        <v>3</v>
      </c>
      <c r="H79" s="27" t="str">
        <f>IFERROR(IF(Table1[[#This Row],[Skott]]=10,"",RIGHT(Table1[[#This Row],[L]],1))*1,"")</f>
        <v/>
      </c>
      <c r="I79" s="27" t="str">
        <f>IFERROR(LEFT(Table1[[#This Row],[S]],1)*1,"")</f>
        <v/>
      </c>
      <c r="J79" s="27" t="str">
        <f>IFERROR(RIGHT(LEFT(Table1[[#This Row],[S]],2),1)*1,"")</f>
        <v/>
      </c>
      <c r="K79">
        <f>IF(Table1[[#This Row],[Plac]]="",0,IFERROR(VLOOKUP(Table1[[#This Row],[Plac]],Referens!$B$16:$C$28,2,0),1))</f>
        <v>12</v>
      </c>
      <c r="L79">
        <v>5</v>
      </c>
      <c r="M79" s="9">
        <v>3</v>
      </c>
      <c r="N79" s="9">
        <v>1</v>
      </c>
      <c r="O79" s="10" t="s">
        <v>17</v>
      </c>
      <c r="P79" s="10" t="s">
        <v>18</v>
      </c>
      <c r="Q79" s="23">
        <v>23</v>
      </c>
      <c r="R79" s="23"/>
      <c r="S79" s="11">
        <v>0.38124999999999998</v>
      </c>
      <c r="T79" s="11">
        <v>0.10416666666666667</v>
      </c>
      <c r="U79" s="11">
        <v>0.48541666666666666</v>
      </c>
      <c r="V79" s="11">
        <v>0.1673611111111111</v>
      </c>
      <c r="W79" s="10"/>
    </row>
    <row r="80" spans="1:23" ht="16.5" x14ac:dyDescent="0.25">
      <c r="A80" t="s">
        <v>36</v>
      </c>
      <c r="B80" t="s">
        <v>356</v>
      </c>
      <c r="C80">
        <v>10</v>
      </c>
      <c r="D80">
        <f>Table1[[#This Row],[Skott]]-SUM(Table1[[#This Row],[T1]:[T5]])</f>
        <v>7</v>
      </c>
      <c r="E80" s="29">
        <f>IFERROR(-(SUM(Table1[[#This Row],[T1]:[T5]])-Table1[[#This Row],[Skott]])/Table1[[#This Row],[Skott]],"")</f>
        <v>0.7</v>
      </c>
      <c r="F80" s="27">
        <f>IFERROR(LEFT(Table1[[#This Row],[L]],1)*1,"")</f>
        <v>2</v>
      </c>
      <c r="G80" s="27">
        <f>IFERROR(RIGHT(LEFT(Table1[[#This Row],[L]],2),1)*1,"")</f>
        <v>1</v>
      </c>
      <c r="H80" s="27" t="str">
        <f>IFERROR(IF(Table1[[#This Row],[Skott]]=10,"",RIGHT(Table1[[#This Row],[L]],1))*1,"")</f>
        <v/>
      </c>
      <c r="I80" s="27" t="str">
        <f>IFERROR(LEFT(Table1[[#This Row],[S]],1)*1,"")</f>
        <v/>
      </c>
      <c r="J80" s="27" t="str">
        <f>IFERROR(RIGHT(LEFT(Table1[[#This Row],[S]],2),1)*1,"")</f>
        <v/>
      </c>
      <c r="K80">
        <f>IF(Table1[[#This Row],[Plac]]="",0,IFERROR(VLOOKUP(Table1[[#This Row],[Plac]],Referens!$B$16:$C$28,2,0),1))</f>
        <v>13</v>
      </c>
      <c r="L80">
        <v>5</v>
      </c>
      <c r="M80" s="9">
        <v>2</v>
      </c>
      <c r="N80" s="9">
        <v>16</v>
      </c>
      <c r="O80" s="10" t="s">
        <v>39</v>
      </c>
      <c r="P80" s="10" t="s">
        <v>18</v>
      </c>
      <c r="Q80" s="23">
        <v>21</v>
      </c>
      <c r="R80" s="23"/>
      <c r="S80" s="11">
        <v>0.36805555555555558</v>
      </c>
      <c r="T80" s="11">
        <v>6.25E-2</v>
      </c>
      <c r="U80" s="11">
        <v>0.43055555555555558</v>
      </c>
      <c r="V80" s="11">
        <v>4.6527777777777779E-2</v>
      </c>
      <c r="W80" s="10"/>
    </row>
    <row r="81" spans="1:23" ht="16.5" x14ac:dyDescent="0.25">
      <c r="A81" t="s">
        <v>45</v>
      </c>
      <c r="B81" t="s">
        <v>356</v>
      </c>
      <c r="C81">
        <v>15</v>
      </c>
      <c r="D81">
        <f>Table1[[#This Row],[Skott]]-SUM(Table1[[#This Row],[T1]:[T5]])</f>
        <v>9</v>
      </c>
      <c r="E81" s="29">
        <f>IFERROR(-(SUM(Table1[[#This Row],[T1]:[T5]])-Table1[[#This Row],[Skott]])/Table1[[#This Row],[Skott]],"")</f>
        <v>0.6</v>
      </c>
      <c r="F81" s="27">
        <f>IFERROR(LEFT(Table1[[#This Row],[L]],1)*1,"")</f>
        <v>0</v>
      </c>
      <c r="G81" s="27">
        <f>IFERROR(RIGHT(LEFT(Table1[[#This Row],[L]],2),1)*1,"")</f>
        <v>2</v>
      </c>
      <c r="H81" s="27">
        <f>IFERROR(IF(Table1[[#This Row],[Skott]]=10,"",RIGHT(Table1[[#This Row],[L]],1))*1,"")</f>
        <v>4</v>
      </c>
      <c r="I81" s="27" t="str">
        <f>IFERROR(LEFT(Table1[[#This Row],[S]],1)*1,"")</f>
        <v/>
      </c>
      <c r="J81" s="27" t="str">
        <f>IFERROR(RIGHT(LEFT(Table1[[#This Row],[S]],2),1)*1,"")</f>
        <v/>
      </c>
      <c r="K81">
        <f>IF(Table1[[#This Row],[Plac]]="",0,IFERROR(VLOOKUP(Table1[[#This Row],[Plac]],Referens!$B$16:$C$28,2,0),1))</f>
        <v>10</v>
      </c>
      <c r="L81">
        <f>Table1[[#This Row],[Poäng]]</f>
        <v>10</v>
      </c>
      <c r="M81" s="9">
        <v>5</v>
      </c>
      <c r="N81" s="9">
        <v>31</v>
      </c>
      <c r="O81" s="10" t="s">
        <v>50</v>
      </c>
      <c r="P81" s="10" t="s">
        <v>18</v>
      </c>
      <c r="Q81" s="23" t="s">
        <v>326</v>
      </c>
      <c r="R81" s="23"/>
      <c r="S81" s="11">
        <v>0.5805555555555556</v>
      </c>
      <c r="T81" s="11">
        <v>0.125</v>
      </c>
      <c r="U81" s="11">
        <v>0.7055555555555556</v>
      </c>
      <c r="V81" s="11">
        <v>0.1111111111111111</v>
      </c>
      <c r="W81" s="10"/>
    </row>
    <row r="82" spans="1:23" ht="16.5" x14ac:dyDescent="0.25">
      <c r="A82" t="s">
        <v>45</v>
      </c>
      <c r="B82" t="s">
        <v>356</v>
      </c>
      <c r="C82">
        <v>15</v>
      </c>
      <c r="D82">
        <f>Table1[[#This Row],[Skott]]-SUM(Table1[[#This Row],[T1]:[T5]])</f>
        <v>7</v>
      </c>
      <c r="E82" s="29">
        <f>IFERROR(-(SUM(Table1[[#This Row],[T1]:[T5]])-Table1[[#This Row],[Skott]])/Table1[[#This Row],[Skott]],"")</f>
        <v>0.46666666666666667</v>
      </c>
      <c r="F82" s="27">
        <f>IFERROR(LEFT(Table1[[#This Row],[L]],1)*1,"")</f>
        <v>3</v>
      </c>
      <c r="G82" s="27">
        <f>IFERROR(RIGHT(LEFT(Table1[[#This Row],[L]],2),1)*1,"")</f>
        <v>4</v>
      </c>
      <c r="H82" s="27">
        <f>IFERROR(IF(Table1[[#This Row],[Skott]]=10,"",RIGHT(Table1[[#This Row],[L]],1))*1,"")</f>
        <v>1</v>
      </c>
      <c r="I82" s="27" t="str">
        <f>IFERROR(LEFT(Table1[[#This Row],[S]],1)*1,"")</f>
        <v/>
      </c>
      <c r="J82" s="27" t="str">
        <f>IFERROR(RIGHT(LEFT(Table1[[#This Row],[S]],2),1)*1,"")</f>
        <v/>
      </c>
      <c r="K82">
        <f>IF(Table1[[#This Row],[Plac]]="",0,IFERROR(VLOOKUP(Table1[[#This Row],[Plac]],Referens!$B$16:$C$28,2,0),1))</f>
        <v>9</v>
      </c>
      <c r="L82">
        <f>Table1[[#This Row],[Poäng]]</f>
        <v>9</v>
      </c>
      <c r="M82" s="9">
        <v>6</v>
      </c>
      <c r="N82" s="9">
        <v>32</v>
      </c>
      <c r="O82" s="10" t="s">
        <v>51</v>
      </c>
      <c r="P82" s="10" t="s">
        <v>18</v>
      </c>
      <c r="Q82" s="23">
        <v>341</v>
      </c>
      <c r="R82" s="23"/>
      <c r="S82" s="11">
        <v>0.55972222222222223</v>
      </c>
      <c r="T82" s="11">
        <v>0.16666666666666666</v>
      </c>
      <c r="U82" s="11">
        <v>0.72638888888888886</v>
      </c>
      <c r="V82" s="11">
        <v>0.13194444444444445</v>
      </c>
      <c r="W82" s="10"/>
    </row>
    <row r="83" spans="1:23" ht="16.5" x14ac:dyDescent="0.25">
      <c r="A83" t="s">
        <v>45</v>
      </c>
      <c r="B83" t="s">
        <v>356</v>
      </c>
      <c r="C83">
        <v>15</v>
      </c>
      <c r="D83">
        <f>Table1[[#This Row],[Skott]]-SUM(Table1[[#This Row],[T1]:[T5]])</f>
        <v>4</v>
      </c>
      <c r="E83" s="29">
        <f>IFERROR(-(SUM(Table1[[#This Row],[T1]:[T5]])-Table1[[#This Row],[Skott]])/Table1[[#This Row],[Skott]],"")</f>
        <v>0.26666666666666666</v>
      </c>
      <c r="F83" s="27">
        <f>IFERROR(LEFT(Table1[[#This Row],[L]],1)*1,"")</f>
        <v>4</v>
      </c>
      <c r="G83" s="27">
        <f>IFERROR(RIGHT(LEFT(Table1[[#This Row],[L]],2),1)*1,"")</f>
        <v>2</v>
      </c>
      <c r="H83" s="27">
        <f>IFERROR(IF(Table1[[#This Row],[Skott]]=10,"",RIGHT(Table1[[#This Row],[L]],1))*1,"")</f>
        <v>5</v>
      </c>
      <c r="I83" s="27" t="str">
        <f>IFERROR(LEFT(Table1[[#This Row],[S]],1)*1,"")</f>
        <v/>
      </c>
      <c r="J83" s="27" t="str">
        <f>IFERROR(RIGHT(LEFT(Table1[[#This Row],[S]],2),1)*1,"")</f>
        <v/>
      </c>
      <c r="K83">
        <f>IF(Table1[[#This Row],[Plac]]="",0,IFERROR(VLOOKUP(Table1[[#This Row],[Plac]],Referens!$B$16:$C$28,2,0),1))</f>
        <v>5</v>
      </c>
      <c r="L83">
        <f>Table1[[#This Row],[Poäng]]</f>
        <v>5</v>
      </c>
      <c r="M83" s="9">
        <v>10</v>
      </c>
      <c r="N83" s="9">
        <v>36</v>
      </c>
      <c r="O83" s="10" t="s">
        <v>56</v>
      </c>
      <c r="P83" s="10" t="s">
        <v>18</v>
      </c>
      <c r="Q83" s="23">
        <v>425</v>
      </c>
      <c r="R83" s="23"/>
      <c r="S83" s="11">
        <v>0.6118055555555556</v>
      </c>
      <c r="T83" s="11">
        <v>0.22916666666666666</v>
      </c>
      <c r="U83" s="11">
        <v>0.84097222222222223</v>
      </c>
      <c r="V83" s="11">
        <v>0.24652777777777779</v>
      </c>
      <c r="W83" s="10"/>
    </row>
    <row r="84" spans="1:23" ht="16.5" x14ac:dyDescent="0.25">
      <c r="A84" t="s">
        <v>45</v>
      </c>
      <c r="B84" t="s">
        <v>356</v>
      </c>
      <c r="C84">
        <v>15</v>
      </c>
      <c r="D84">
        <f>Table1[[#This Row],[Skott]]-SUM(Table1[[#This Row],[T1]:[T5]])</f>
        <v>5</v>
      </c>
      <c r="E84" s="29">
        <f>IFERROR(-(SUM(Table1[[#This Row],[T1]:[T5]])-Table1[[#This Row],[Skott]])/Table1[[#This Row],[Skott]],"")</f>
        <v>0.33333333333333331</v>
      </c>
      <c r="F84" s="27">
        <f>IFERROR(LEFT(Table1[[#This Row],[L]],1)*1,"")</f>
        <v>2</v>
      </c>
      <c r="G84" s="27">
        <f>IFERROR(RIGHT(LEFT(Table1[[#This Row],[L]],2),1)*1,"")</f>
        <v>4</v>
      </c>
      <c r="H84" s="27">
        <f>IFERROR(IF(Table1[[#This Row],[Skott]]=10,"",RIGHT(Table1[[#This Row],[L]],1))*1,"")</f>
        <v>4</v>
      </c>
      <c r="I84" s="27" t="str">
        <f>IFERROR(LEFT(Table1[[#This Row],[S]],1)*1,"")</f>
        <v/>
      </c>
      <c r="J84" s="27" t="str">
        <f>IFERROR(RIGHT(LEFT(Table1[[#This Row],[S]],2),1)*1,"")</f>
        <v/>
      </c>
      <c r="K84">
        <f>IF(Table1[[#This Row],[Plac]]="",0,IFERROR(VLOOKUP(Table1[[#This Row],[Plac]],Referens!$B$16:$C$28,2,0),1))</f>
        <v>2</v>
      </c>
      <c r="L84">
        <f>Table1[[#This Row],[Poäng]]</f>
        <v>2</v>
      </c>
      <c r="M84" s="9">
        <v>13</v>
      </c>
      <c r="N84" s="9">
        <v>26</v>
      </c>
      <c r="O84" s="10" t="s">
        <v>59</v>
      </c>
      <c r="P84" s="10" t="s">
        <v>18</v>
      </c>
      <c r="Q84" s="23">
        <v>244</v>
      </c>
      <c r="R84" s="23"/>
      <c r="S84" s="11">
        <v>0.85624999999999996</v>
      </c>
      <c r="T84" s="11">
        <v>0.20833333333333334</v>
      </c>
      <c r="U84" s="12">
        <v>1.0645833333333334</v>
      </c>
      <c r="V84" s="11">
        <v>0.47013888888888888</v>
      </c>
      <c r="W84" s="10"/>
    </row>
    <row r="85" spans="1:23" ht="16.5" x14ac:dyDescent="0.25">
      <c r="A85" t="s">
        <v>406</v>
      </c>
      <c r="B85" t="s">
        <v>356</v>
      </c>
      <c r="C85">
        <v>10</v>
      </c>
      <c r="D85">
        <f>Table1[[#This Row],[Skott]]-SUM(Table1[[#This Row],[T1]:[T5]])</f>
        <v>5</v>
      </c>
      <c r="E85" s="29">
        <f>IFERROR(-(SUM(Table1[[#This Row],[T1]:[T5]])-Table1[[#This Row],[Skott]])/Table1[[#This Row],[Skott]],"")</f>
        <v>0.5</v>
      </c>
      <c r="F85" s="27">
        <f>IFERROR(LEFT(Table1[[#This Row],[L]],1)*1,"")</f>
        <v>4</v>
      </c>
      <c r="G85" s="27">
        <f>IFERROR(RIGHT(LEFT(Table1[[#This Row],[L]],2),1)*1,"")</f>
        <v>1</v>
      </c>
      <c r="H85" s="27" t="str">
        <f>IFERROR(IF(Table1[[#This Row],[Skott]]=10,"",RIGHT(Table1[[#This Row],[L]],1))*1,"")</f>
        <v/>
      </c>
      <c r="I85" s="27" t="str">
        <f>IFERROR(LEFT(Table1[[#This Row],[S]],1)*1,"")</f>
        <v/>
      </c>
      <c r="J85" s="27" t="str">
        <f>IFERROR(RIGHT(LEFT(Table1[[#This Row],[S]],2),1)*1,"")</f>
        <v/>
      </c>
      <c r="K85">
        <f>IF(Table1[[#This Row],[Plac]]="",0,IFERROR(VLOOKUP(Table1[[#This Row],[Plac]],Referens!$B$16:$C$28,2,0),1))</f>
        <v>0</v>
      </c>
      <c r="L85">
        <v>5</v>
      </c>
      <c r="M85" s="9"/>
      <c r="N85" s="9">
        <v>42</v>
      </c>
      <c r="O85" s="10" t="s">
        <v>64</v>
      </c>
      <c r="P85" s="10" t="s">
        <v>18</v>
      </c>
      <c r="Q85" s="23">
        <v>41</v>
      </c>
      <c r="R85" s="23"/>
      <c r="S85" s="11">
        <v>0.2722222222222222</v>
      </c>
      <c r="T85" s="10" t="s">
        <v>14</v>
      </c>
      <c r="U85" s="11">
        <v>0.2722222222222222</v>
      </c>
      <c r="V85" s="11">
        <v>5.0694444444444445E-2</v>
      </c>
      <c r="W85" s="10"/>
    </row>
    <row r="86" spans="1:23" ht="16.5" x14ac:dyDescent="0.25">
      <c r="A86" t="s">
        <v>69</v>
      </c>
      <c r="B86" t="s">
        <v>356</v>
      </c>
      <c r="C86">
        <v>15</v>
      </c>
      <c r="D86">
        <f>Table1[[#This Row],[Skott]]-SUM(Table1[[#This Row],[T1]:[T5]])</f>
        <v>4</v>
      </c>
      <c r="E86" s="29">
        <f>IFERROR(-(SUM(Table1[[#This Row],[T1]:[T5]])-Table1[[#This Row],[Skott]])/Table1[[#This Row],[Skott]],"")</f>
        <v>0.26666666666666666</v>
      </c>
      <c r="F86" s="27">
        <f>IFERROR(LEFT(Table1[[#This Row],[L]],1)*1,"")</f>
        <v>4</v>
      </c>
      <c r="G86" s="27">
        <f>IFERROR(RIGHT(LEFT(Table1[[#This Row],[L]],2),1)*1,"")</f>
        <v>5</v>
      </c>
      <c r="H86" s="27">
        <f>IFERROR(IF(Table1[[#This Row],[Skott]]=10,"",RIGHT(Table1[[#This Row],[L]],1))*1,"")</f>
        <v>2</v>
      </c>
      <c r="I86" s="27" t="str">
        <f>IFERROR(LEFT(Table1[[#This Row],[S]],1)*1,"")</f>
        <v/>
      </c>
      <c r="J86" s="27" t="str">
        <f>IFERROR(RIGHT(LEFT(Table1[[#This Row],[S]],2),1)*1,"")</f>
        <v/>
      </c>
      <c r="K86">
        <f>IF(Table1[[#This Row],[Plac]]="",0,IFERROR(VLOOKUP(Table1[[#This Row],[Plac]],Referens!$B$16:$C$28,2,0),1))</f>
        <v>7</v>
      </c>
      <c r="L86">
        <f>Table1[[#This Row],[Poäng]]</f>
        <v>7</v>
      </c>
      <c r="M86" s="9">
        <v>8</v>
      </c>
      <c r="N86" s="9">
        <v>51</v>
      </c>
      <c r="O86" s="10" t="s">
        <v>77</v>
      </c>
      <c r="P86" s="10" t="s">
        <v>18</v>
      </c>
      <c r="Q86" s="23">
        <v>452</v>
      </c>
      <c r="R86" s="23"/>
      <c r="S86" s="11">
        <v>0.63124999999999998</v>
      </c>
      <c r="T86" s="11">
        <v>0.22916666666666666</v>
      </c>
      <c r="U86" s="11">
        <v>0.86041666666666672</v>
      </c>
      <c r="V86" s="11">
        <v>0.21041666666666667</v>
      </c>
      <c r="W86" s="10"/>
    </row>
    <row r="87" spans="1:23" ht="16.5" x14ac:dyDescent="0.25">
      <c r="A87" t="s">
        <v>69</v>
      </c>
      <c r="B87" t="s">
        <v>356</v>
      </c>
      <c r="C87">
        <v>15</v>
      </c>
      <c r="D87">
        <f>Table1[[#This Row],[Skott]]-SUM(Table1[[#This Row],[T1]:[T5]])</f>
        <v>11</v>
      </c>
      <c r="E87" s="29">
        <f>IFERROR(-(SUM(Table1[[#This Row],[T1]:[T5]])-Table1[[#This Row],[Skott]])/Table1[[#This Row],[Skott]],"")</f>
        <v>0.73333333333333328</v>
      </c>
      <c r="F87" s="27">
        <f>IFERROR(LEFT(Table1[[#This Row],[L]],1)*1,"")</f>
        <v>1</v>
      </c>
      <c r="G87" s="27">
        <f>IFERROR(RIGHT(LEFT(Table1[[#This Row],[L]],2),1)*1,"")</f>
        <v>1</v>
      </c>
      <c r="H87" s="27">
        <f>IFERROR(IF(Table1[[#This Row],[Skott]]=10,"",RIGHT(Table1[[#This Row],[L]],1))*1,"")</f>
        <v>2</v>
      </c>
      <c r="I87" s="27" t="str">
        <f>IFERROR(LEFT(Table1[[#This Row],[S]],1)*1,"")</f>
        <v/>
      </c>
      <c r="J87" s="27" t="str">
        <f>IFERROR(RIGHT(LEFT(Table1[[#This Row],[S]],2),1)*1,"")</f>
        <v/>
      </c>
      <c r="K87">
        <f>IF(Table1[[#This Row],[Plac]]="",0,IFERROR(VLOOKUP(Table1[[#This Row],[Plac]],Referens!$B$16:$C$28,2,0),1))</f>
        <v>6</v>
      </c>
      <c r="L87">
        <f>Table1[[#This Row],[Poäng]]</f>
        <v>6</v>
      </c>
      <c r="M87" s="9">
        <v>9</v>
      </c>
      <c r="N87" s="9">
        <v>58</v>
      </c>
      <c r="O87" s="10" t="s">
        <v>78</v>
      </c>
      <c r="P87" s="10" t="s">
        <v>18</v>
      </c>
      <c r="Q87" s="23">
        <v>112</v>
      </c>
      <c r="R87" s="23"/>
      <c r="S87" s="11">
        <v>0.79027777777777775</v>
      </c>
      <c r="T87" s="11">
        <v>8.3333333333333329E-2</v>
      </c>
      <c r="U87" s="11">
        <v>0.87361111111111112</v>
      </c>
      <c r="V87" s="11">
        <v>0.22361111111111112</v>
      </c>
      <c r="W87" s="10"/>
    </row>
    <row r="88" spans="1:23" ht="16.5" x14ac:dyDescent="0.25">
      <c r="A88" t="s">
        <v>406</v>
      </c>
      <c r="B88" t="s">
        <v>356</v>
      </c>
      <c r="C88" s="31"/>
      <c r="D88" s="31"/>
      <c r="E88" s="32"/>
      <c r="F88" s="27" t="str">
        <f>IFERROR(LEFT(Table1[[#This Row],[L]],1)*1,"")</f>
        <v/>
      </c>
      <c r="G88" s="27" t="str">
        <f>IFERROR(RIGHT(LEFT(Table1[[#This Row],[L]],2),1)*1,"")</f>
        <v/>
      </c>
      <c r="H88" s="27" t="str">
        <f>IFERROR(IF(Table1[[#This Row],[Skott]]=10,"",RIGHT(Table1[[#This Row],[L]],1))*1,"")</f>
        <v/>
      </c>
      <c r="I88" s="27" t="str">
        <f>IFERROR(LEFT(Table1[[#This Row],[S]],1)*1,"")</f>
        <v/>
      </c>
      <c r="J88" s="27" t="str">
        <f>IFERROR(RIGHT(LEFT(Table1[[#This Row],[S]],2),1)*1,"")</f>
        <v/>
      </c>
      <c r="K88" s="31"/>
      <c r="L88">
        <v>5</v>
      </c>
      <c r="M88" s="9"/>
      <c r="N88" s="9">
        <v>63</v>
      </c>
      <c r="O88" s="10" t="s">
        <v>93</v>
      </c>
      <c r="P88" s="10" t="s">
        <v>18</v>
      </c>
      <c r="Q88" s="23"/>
      <c r="R88" s="23"/>
      <c r="S88" s="10" t="s">
        <v>14</v>
      </c>
      <c r="T88" s="10" t="s">
        <v>14</v>
      </c>
      <c r="U88" s="10" t="s">
        <v>14</v>
      </c>
      <c r="V88" s="10"/>
      <c r="W88" s="10" t="s">
        <v>34</v>
      </c>
    </row>
    <row r="89" spans="1:23" ht="16.5" x14ac:dyDescent="0.25">
      <c r="A89" t="s">
        <v>94</v>
      </c>
      <c r="B89" t="s">
        <v>356</v>
      </c>
      <c r="C89">
        <v>15</v>
      </c>
      <c r="D89">
        <f>Table1[[#This Row],[Skott]]-SUM(Table1[[#This Row],[T1]:[T5]])</f>
        <v>9</v>
      </c>
      <c r="E89" s="29">
        <f>IFERROR(-(SUM(Table1[[#This Row],[T1]:[T5]])-Table1[[#This Row],[Skott]])/Table1[[#This Row],[Skott]],"")</f>
        <v>0.6</v>
      </c>
      <c r="F89" s="27">
        <f>IFERROR(LEFT(Table1[[#This Row],[L]],1)*1,"")</f>
        <v>0</v>
      </c>
      <c r="G89" s="27">
        <f>IFERROR(RIGHT(LEFT(Table1[[#This Row],[L]],2),1)*1,"")</f>
        <v>4</v>
      </c>
      <c r="H89" s="27">
        <f>IFERROR(IF(Table1[[#This Row],[Skott]]=10,"",RIGHT(Table1[[#This Row],[L]],1))*1,"")</f>
        <v>2</v>
      </c>
      <c r="I89" s="27" t="str">
        <f>IFERROR(LEFT(Table1[[#This Row],[S]],1)*1,"")</f>
        <v/>
      </c>
      <c r="J89" s="27" t="str">
        <f>IFERROR(RIGHT(LEFT(Table1[[#This Row],[S]],2),1)*1,"")</f>
        <v/>
      </c>
      <c r="K89">
        <f>IF(Table1[[#This Row],[Plac]]="",0,IFERROR(VLOOKUP(Table1[[#This Row],[Plac]],Referens!$B$16:$C$28,2,0),1))</f>
        <v>12</v>
      </c>
      <c r="L89">
        <f>Table1[[#This Row],[Poäng]]</f>
        <v>12</v>
      </c>
      <c r="M89" s="9">
        <v>3</v>
      </c>
      <c r="N89" s="9">
        <v>75</v>
      </c>
      <c r="O89" s="10" t="s">
        <v>97</v>
      </c>
      <c r="P89" s="10" t="s">
        <v>18</v>
      </c>
      <c r="Q89" s="23" t="s">
        <v>329</v>
      </c>
      <c r="R89" s="23"/>
      <c r="S89" s="11">
        <v>0.82499999999999996</v>
      </c>
      <c r="T89" s="11">
        <v>0.125</v>
      </c>
      <c r="U89" s="11">
        <v>0.95</v>
      </c>
      <c r="V89" s="11">
        <v>0.13680555555555557</v>
      </c>
      <c r="W89" s="10"/>
    </row>
    <row r="90" spans="1:23" ht="16.5" x14ac:dyDescent="0.25">
      <c r="A90" t="s">
        <v>94</v>
      </c>
      <c r="B90" t="s">
        <v>356</v>
      </c>
      <c r="C90">
        <v>15</v>
      </c>
      <c r="D90">
        <f>Table1[[#This Row],[Skott]]-SUM(Table1[[#This Row],[T1]:[T5]])</f>
        <v>9</v>
      </c>
      <c r="E90" s="29">
        <f>IFERROR(-(SUM(Table1[[#This Row],[T1]:[T5]])-Table1[[#This Row],[Skott]])/Table1[[#This Row],[Skott]],"")</f>
        <v>0.6</v>
      </c>
      <c r="F90" s="27">
        <f>IFERROR(LEFT(Table1[[#This Row],[L]],1)*1,"")</f>
        <v>3</v>
      </c>
      <c r="G90" s="27">
        <f>IFERROR(RIGHT(LEFT(Table1[[#This Row],[L]],2),1)*1,"")</f>
        <v>0</v>
      </c>
      <c r="H90" s="27">
        <f>IFERROR(IF(Table1[[#This Row],[Skott]]=10,"",RIGHT(Table1[[#This Row],[L]],1))*1,"")</f>
        <v>3</v>
      </c>
      <c r="I90" s="27" t="str">
        <f>IFERROR(LEFT(Table1[[#This Row],[S]],1)*1,"")</f>
        <v/>
      </c>
      <c r="J90" s="27" t="str">
        <f>IFERROR(RIGHT(LEFT(Table1[[#This Row],[S]],2),1)*1,"")</f>
        <v/>
      </c>
      <c r="K90">
        <f>IF(Table1[[#This Row],[Plac]]="",0,IFERROR(VLOOKUP(Table1[[#This Row],[Plac]],Referens!$B$16:$C$28,2,0),1))</f>
        <v>11</v>
      </c>
      <c r="L90">
        <f>Table1[[#This Row],[Poäng]]</f>
        <v>11</v>
      </c>
      <c r="M90" s="9">
        <v>4</v>
      </c>
      <c r="N90" s="9">
        <v>72</v>
      </c>
      <c r="O90" s="10" t="s">
        <v>98</v>
      </c>
      <c r="P90" s="10" t="s">
        <v>18</v>
      </c>
      <c r="Q90" s="23">
        <v>303</v>
      </c>
      <c r="R90" s="23"/>
      <c r="S90" s="11">
        <v>0.86250000000000004</v>
      </c>
      <c r="T90" s="11">
        <v>0.125</v>
      </c>
      <c r="U90" s="11">
        <v>0.98750000000000004</v>
      </c>
      <c r="V90" s="11">
        <v>0.17430555555555555</v>
      </c>
      <c r="W90" s="10"/>
    </row>
    <row r="91" spans="1:23" ht="16.5" x14ac:dyDescent="0.25">
      <c r="A91" t="s">
        <v>94</v>
      </c>
      <c r="B91" t="s">
        <v>356</v>
      </c>
      <c r="C91">
        <v>15</v>
      </c>
      <c r="D91">
        <f>Table1[[#This Row],[Skott]]-SUM(Table1[[#This Row],[T1]:[T5]])</f>
        <v>5</v>
      </c>
      <c r="E91" s="29">
        <f>IFERROR(-(SUM(Table1[[#This Row],[T1]:[T5]])-Table1[[#This Row],[Skott]])/Table1[[#This Row],[Skott]],"")</f>
        <v>0.33333333333333331</v>
      </c>
      <c r="F91" s="27">
        <f>IFERROR(LEFT(Table1[[#This Row],[L]],1)*1,"")</f>
        <v>4</v>
      </c>
      <c r="G91" s="27">
        <f>IFERROR(RIGHT(LEFT(Table1[[#This Row],[L]],2),1)*1,"")</f>
        <v>4</v>
      </c>
      <c r="H91" s="27">
        <f>IFERROR(IF(Table1[[#This Row],[Skott]]=10,"",RIGHT(Table1[[#This Row],[L]],1))*1,"")</f>
        <v>2</v>
      </c>
      <c r="I91" s="27" t="str">
        <f>IFERROR(LEFT(Table1[[#This Row],[S]],1)*1,"")</f>
        <v/>
      </c>
      <c r="J91" s="27" t="str">
        <f>IFERROR(RIGHT(LEFT(Table1[[#This Row],[S]],2),1)*1,"")</f>
        <v/>
      </c>
      <c r="K91">
        <f>IF(Table1[[#This Row],[Plac]]="",0,IFERROR(VLOOKUP(Table1[[#This Row],[Plac]],Referens!$B$16:$C$28,2,0),1))</f>
        <v>8</v>
      </c>
      <c r="L91">
        <f>Table1[[#This Row],[Poäng]]</f>
        <v>8</v>
      </c>
      <c r="M91" s="9">
        <v>7</v>
      </c>
      <c r="N91" s="9">
        <v>77</v>
      </c>
      <c r="O91" s="10" t="s">
        <v>101</v>
      </c>
      <c r="P91" s="10" t="s">
        <v>18</v>
      </c>
      <c r="Q91" s="23">
        <v>442</v>
      </c>
      <c r="R91" s="23"/>
      <c r="S91" s="11">
        <v>0.8569444444444444</v>
      </c>
      <c r="T91" s="11">
        <v>0.20833333333333334</v>
      </c>
      <c r="U91" s="12">
        <v>1.0652777777777778</v>
      </c>
      <c r="V91" s="11">
        <v>0.25208333333333333</v>
      </c>
      <c r="W91" s="10"/>
    </row>
    <row r="92" spans="1:23" ht="16.5" x14ac:dyDescent="0.25">
      <c r="A92" t="s">
        <v>94</v>
      </c>
      <c r="B92" t="s">
        <v>356</v>
      </c>
      <c r="C92">
        <v>15</v>
      </c>
      <c r="D92">
        <f>Table1[[#This Row],[Skott]]-SUM(Table1[[#This Row],[T1]:[T5]])</f>
        <v>5</v>
      </c>
      <c r="E92" s="29">
        <f>IFERROR(-(SUM(Table1[[#This Row],[T1]:[T5]])-Table1[[#This Row],[Skott]])/Table1[[#This Row],[Skott]],"")</f>
        <v>0.33333333333333331</v>
      </c>
      <c r="F92" s="27">
        <f>IFERROR(LEFT(Table1[[#This Row],[L]],1)*1,"")</f>
        <v>1</v>
      </c>
      <c r="G92" s="27">
        <f>IFERROR(RIGHT(LEFT(Table1[[#This Row],[L]],2),1)*1,"")</f>
        <v>5</v>
      </c>
      <c r="H92" s="27">
        <f>IFERROR(IF(Table1[[#This Row],[Skott]]=10,"",RIGHT(Table1[[#This Row],[L]],1))*1,"")</f>
        <v>4</v>
      </c>
      <c r="I92" s="27" t="str">
        <f>IFERROR(LEFT(Table1[[#This Row],[S]],1)*1,"")</f>
        <v/>
      </c>
      <c r="J92" s="27" t="str">
        <f>IFERROR(RIGHT(LEFT(Table1[[#This Row],[S]],2),1)*1,"")</f>
        <v/>
      </c>
      <c r="K92">
        <f>IF(Table1[[#This Row],[Plac]]="",0,IFERROR(VLOOKUP(Table1[[#This Row],[Plac]],Referens!$B$16:$C$28,2,0),1))</f>
        <v>6</v>
      </c>
      <c r="L92">
        <f>Table1[[#This Row],[Poäng]]</f>
        <v>6</v>
      </c>
      <c r="M92" s="9">
        <v>9</v>
      </c>
      <c r="N92" s="9">
        <v>73</v>
      </c>
      <c r="O92" s="10" t="s">
        <v>103</v>
      </c>
      <c r="P92" s="10" t="s">
        <v>18</v>
      </c>
      <c r="Q92" s="23">
        <v>154</v>
      </c>
      <c r="R92" s="23"/>
      <c r="S92" s="11">
        <v>0.9243055555555556</v>
      </c>
      <c r="T92" s="11">
        <v>0.20833333333333334</v>
      </c>
      <c r="U92" s="12">
        <v>1.132638888888889</v>
      </c>
      <c r="V92" s="11">
        <v>0.31944444444444442</v>
      </c>
      <c r="W92" s="10"/>
    </row>
    <row r="93" spans="1:23" ht="16.5" x14ac:dyDescent="0.25">
      <c r="A93" t="s">
        <v>94</v>
      </c>
      <c r="B93" t="s">
        <v>356</v>
      </c>
      <c r="C93" s="31"/>
      <c r="D93" s="31"/>
      <c r="E93" s="32"/>
      <c r="F93" s="27" t="str">
        <f>IFERROR(LEFT(Table1[[#This Row],[L]],1)*1,"")</f>
        <v/>
      </c>
      <c r="G93" s="27" t="str">
        <f>IFERROR(RIGHT(LEFT(Table1[[#This Row],[L]],2),1)*1,"")</f>
        <v/>
      </c>
      <c r="H93" s="27" t="str">
        <f>IFERROR(IF(Table1[[#This Row],[Skott]]=10,"",RIGHT(Table1[[#This Row],[L]],1))*1,"")</f>
        <v/>
      </c>
      <c r="I93" s="27" t="str">
        <f>IFERROR(LEFT(Table1[[#This Row],[S]],1)*1,"")</f>
        <v/>
      </c>
      <c r="J93" s="27" t="str">
        <f>IFERROR(RIGHT(LEFT(Table1[[#This Row],[S]],2),1)*1,"")</f>
        <v/>
      </c>
      <c r="K93" s="31"/>
      <c r="L93" s="31"/>
      <c r="M93" s="9"/>
      <c r="N93" s="9">
        <v>79</v>
      </c>
      <c r="O93" s="10" t="s">
        <v>106</v>
      </c>
      <c r="P93" s="10" t="s">
        <v>18</v>
      </c>
      <c r="Q93" s="23"/>
      <c r="R93" s="23"/>
      <c r="S93" s="10" t="s">
        <v>14</v>
      </c>
      <c r="T93" s="10" t="s">
        <v>14</v>
      </c>
      <c r="U93" s="10" t="s">
        <v>14</v>
      </c>
      <c r="V93" s="10"/>
      <c r="W93" s="10" t="s">
        <v>34</v>
      </c>
    </row>
    <row r="94" spans="1:23" ht="16.5" x14ac:dyDescent="0.25">
      <c r="A94" t="s">
        <v>108</v>
      </c>
      <c r="B94" t="s">
        <v>356</v>
      </c>
      <c r="C94">
        <v>15</v>
      </c>
      <c r="D94">
        <f>Table1[[#This Row],[Skott]]-SUM(Table1[[#This Row],[T1]:[T5]])</f>
        <v>10</v>
      </c>
      <c r="E94" s="29">
        <f>IFERROR(-(SUM(Table1[[#This Row],[T1]:[T5]])-Table1[[#This Row],[Skott]])/Table1[[#This Row],[Skott]],"")</f>
        <v>0.66666666666666663</v>
      </c>
      <c r="F94" s="27">
        <f>IFERROR(LEFT(Table1[[#This Row],[L]],1)*1,"")</f>
        <v>2</v>
      </c>
      <c r="G94" s="27">
        <f>IFERROR(RIGHT(LEFT(Table1[[#This Row],[L]],2),1)*1,"")</f>
        <v>2</v>
      </c>
      <c r="H94" s="27">
        <f>IFERROR(IF(Table1[[#This Row],[Skott]]=10,"",RIGHT(Table1[[#This Row],[L]],1))*1,"")</f>
        <v>1</v>
      </c>
      <c r="I94" s="27" t="str">
        <f>IFERROR(LEFT(Table1[[#This Row],[S]],1)*1,"")</f>
        <v/>
      </c>
      <c r="J94" s="27" t="str">
        <f>IFERROR(RIGHT(LEFT(Table1[[#This Row],[S]],2),1)*1,"")</f>
        <v/>
      </c>
      <c r="K94">
        <f>IF(Table1[[#This Row],[Plac]]="",0,IFERROR(VLOOKUP(Table1[[#This Row],[Plac]],Referens!$B$16:$C$28,2,0),1))</f>
        <v>11</v>
      </c>
      <c r="L94">
        <f>Table1[[#This Row],[Poäng]]</f>
        <v>11</v>
      </c>
      <c r="M94" s="9">
        <v>4</v>
      </c>
      <c r="N94" s="9">
        <v>83</v>
      </c>
      <c r="O94" s="10" t="s">
        <v>113</v>
      </c>
      <c r="P94" s="10" t="s">
        <v>18</v>
      </c>
      <c r="Q94" s="23">
        <v>221</v>
      </c>
      <c r="R94" s="23"/>
      <c r="S94" s="12">
        <v>1.1020833333333333</v>
      </c>
      <c r="T94" s="11">
        <v>0.10416666666666667</v>
      </c>
      <c r="U94" s="12">
        <v>1.20625</v>
      </c>
      <c r="V94" s="11">
        <v>0.31874999999999998</v>
      </c>
      <c r="W94" s="10"/>
    </row>
    <row r="95" spans="1:23" ht="16.5" x14ac:dyDescent="0.25">
      <c r="A95" t="s">
        <v>108</v>
      </c>
      <c r="B95" t="s">
        <v>356</v>
      </c>
      <c r="C95" s="31"/>
      <c r="D95" s="31"/>
      <c r="E95" s="32"/>
      <c r="F95" s="27" t="str">
        <f>IFERROR(LEFT(Table1[[#This Row],[L]],1)*1,"")</f>
        <v/>
      </c>
      <c r="G95" s="27" t="str">
        <f>IFERROR(RIGHT(LEFT(Table1[[#This Row],[L]],2),1)*1,"")</f>
        <v/>
      </c>
      <c r="H95" s="27" t="str">
        <f>IFERROR(IF(Table1[[#This Row],[Skott]]=10,"",RIGHT(Table1[[#This Row],[L]],1))*1,"")</f>
        <v/>
      </c>
      <c r="I95" s="27" t="str">
        <f>IFERROR(LEFT(Table1[[#This Row],[S]],1)*1,"")</f>
        <v/>
      </c>
      <c r="J95" s="27" t="str">
        <f>IFERROR(RIGHT(LEFT(Table1[[#This Row],[S]],2),1)*1,"")</f>
        <v/>
      </c>
      <c r="K95" s="31"/>
      <c r="L95" s="31"/>
      <c r="M95" s="9"/>
      <c r="N95" s="9">
        <v>87</v>
      </c>
      <c r="O95" s="10" t="s">
        <v>114</v>
      </c>
      <c r="P95" s="10" t="s">
        <v>18</v>
      </c>
      <c r="Q95" s="23"/>
      <c r="R95" s="23"/>
      <c r="S95" s="10" t="s">
        <v>14</v>
      </c>
      <c r="T95" s="10" t="s">
        <v>14</v>
      </c>
      <c r="U95" s="10" t="s">
        <v>14</v>
      </c>
      <c r="V95" s="10"/>
      <c r="W95" s="10" t="s">
        <v>34</v>
      </c>
    </row>
    <row r="96" spans="1:23" ht="16.5" x14ac:dyDescent="0.25">
      <c r="A96" t="s">
        <v>115</v>
      </c>
      <c r="B96" t="s">
        <v>356</v>
      </c>
      <c r="C96">
        <v>20</v>
      </c>
      <c r="D96">
        <f>Table1[[#This Row],[Skott]]-SUM(Table1[[#This Row],[T1]:[T5]])</f>
        <v>8</v>
      </c>
      <c r="E96" s="29">
        <f>IFERROR(-(SUM(Table1[[#This Row],[T1]:[T5]])-Table1[[#This Row],[Skott]])/Table1[[#This Row],[Skott]],"")</f>
        <v>0.4</v>
      </c>
      <c r="F96" s="27">
        <f>IFERROR(LEFT(Table1[[#This Row],[L]],1)*1,"")</f>
        <v>1</v>
      </c>
      <c r="G96" s="27">
        <f>IFERROR(RIGHT(LEFT(Table1[[#This Row],[L]],2),1)*1,"")</f>
        <v>2</v>
      </c>
      <c r="H96" s="27">
        <f>IFERROR(IF(Table1[[#This Row],[Skott]]=10,"",RIGHT(Table1[[#This Row],[L]],1))*1,"")</f>
        <v>2</v>
      </c>
      <c r="I96" s="27">
        <f>IFERROR(LEFT(Table1[[#This Row],[S]],1)*1,"")</f>
        <v>4</v>
      </c>
      <c r="J96" s="27">
        <f>IFERROR(RIGHT(LEFT(Table1[[#This Row],[S]],2),1)*1,"")</f>
        <v>3</v>
      </c>
      <c r="K96">
        <f>IF(Table1[[#This Row],[Plac]]="",0,IFERROR(VLOOKUP(Table1[[#This Row],[Plac]],Referens!$B$16:$C$28,2,0),1))</f>
        <v>15</v>
      </c>
      <c r="L96">
        <f>Table1[[#This Row],[Poäng]]</f>
        <v>15</v>
      </c>
      <c r="M96" s="9">
        <v>1</v>
      </c>
      <c r="N96" s="9">
        <v>90</v>
      </c>
      <c r="O96" s="10" t="s">
        <v>116</v>
      </c>
      <c r="P96" s="10" t="s">
        <v>18</v>
      </c>
      <c r="Q96" s="23">
        <v>12</v>
      </c>
      <c r="R96" s="23">
        <v>43</v>
      </c>
      <c r="S96" s="12">
        <v>1.1201388888888888</v>
      </c>
      <c r="T96" s="11">
        <v>0.3125</v>
      </c>
      <c r="U96" s="12">
        <v>1.4326388888888888</v>
      </c>
      <c r="V96" s="10" t="s">
        <v>14</v>
      </c>
      <c r="W96" s="10"/>
    </row>
    <row r="97" spans="1:23" ht="16.5" x14ac:dyDescent="0.25">
      <c r="A97" t="s">
        <v>486</v>
      </c>
      <c r="B97" t="s">
        <v>356</v>
      </c>
      <c r="C97">
        <v>20</v>
      </c>
      <c r="D97">
        <f>Table1[[#This Row],[Skott]]-SUM(Table1[[#This Row],[T1]:[T5]])</f>
        <v>3</v>
      </c>
      <c r="E97" s="29">
        <f>IFERROR(-(SUM(Table1[[#This Row],[T1]:[T5]])-Table1[[#This Row],[Skott]])/Table1[[#This Row],[Skott]],"")</f>
        <v>0.15</v>
      </c>
      <c r="F97" s="27">
        <f>IFERROR(LEFT(Table1[[#This Row],[L]],1)*1,"")</f>
        <v>3</v>
      </c>
      <c r="G97" s="27">
        <f>IFERROR(RIGHT(LEFT(Table1[[#This Row],[L]],2),1)*1,"")</f>
        <v>5</v>
      </c>
      <c r="H97" s="30"/>
      <c r="I97" s="27">
        <f>IFERROR(LEFT(Table1[[#This Row],[S]],1)*1,"")</f>
        <v>5</v>
      </c>
      <c r="J97" s="27">
        <f>IFERROR(RIGHT(LEFT(Table1[[#This Row],[S]],2),1)*1,"")</f>
        <v>4</v>
      </c>
      <c r="K97">
        <f>IF(Table1[[#This Row],[Plac]]="",0,IFERROR(VLOOKUP(Table1[[#This Row],[Plac]],Referens!$B$16:$C$28,2,0),1))</f>
        <v>13</v>
      </c>
      <c r="L97">
        <f>Table1[[#This Row],[Poäng]]</f>
        <v>13</v>
      </c>
      <c r="M97" s="9">
        <v>2</v>
      </c>
      <c r="N97" s="9">
        <v>108</v>
      </c>
      <c r="O97" s="10" t="s">
        <v>128</v>
      </c>
      <c r="P97" s="10" t="s">
        <v>18</v>
      </c>
      <c r="Q97" s="23">
        <v>35</v>
      </c>
      <c r="R97" s="23">
        <v>54</v>
      </c>
      <c r="S97" s="12">
        <v>1.1423611111111112</v>
      </c>
      <c r="T97" s="11">
        <v>0.53125</v>
      </c>
      <c r="U97" s="12">
        <v>1.6736111111111112</v>
      </c>
      <c r="V97" s="11">
        <v>0.21597222222222223</v>
      </c>
      <c r="W97" s="10"/>
    </row>
    <row r="98" spans="1:23" ht="16.5" x14ac:dyDescent="0.25">
      <c r="A98" t="s">
        <v>0</v>
      </c>
      <c r="B98" t="s">
        <v>355</v>
      </c>
      <c r="C98">
        <v>10</v>
      </c>
      <c r="D98">
        <f>Table1[[#This Row],[Skott]]-SUM(Table1[[#This Row],[T1]:[T5]])</f>
        <v>7</v>
      </c>
      <c r="E98" s="29">
        <f>IFERROR(-(SUM(Table1[[#This Row],[T1]:[T5]])-Table1[[#This Row],[Skott]])/Table1[[#This Row],[Skott]],"")</f>
        <v>0.7</v>
      </c>
      <c r="F98" s="27">
        <f>IFERROR(LEFT(Table1[[#This Row],[L]],1)*1,"")</f>
        <v>2</v>
      </c>
      <c r="G98" s="27">
        <f>IFERROR(RIGHT(LEFT(Table1[[#This Row],[L]],2),1)*1,"")</f>
        <v>1</v>
      </c>
      <c r="H98" s="27" t="str">
        <f>IFERROR(IF(Table1[[#This Row],[Skott]]=10,"",RIGHT(Table1[[#This Row],[L]],1))*1,"")</f>
        <v/>
      </c>
      <c r="I98" s="27" t="str">
        <f>IFERROR(LEFT(Table1[[#This Row],[S]],1)*1,"")</f>
        <v/>
      </c>
      <c r="J98" s="27" t="str">
        <f>IFERROR(RIGHT(LEFT(Table1[[#This Row],[S]],2),1)*1,"")</f>
        <v/>
      </c>
      <c r="K98">
        <f>IF(Table1[[#This Row],[Plac]]="",0,IFERROR(VLOOKUP(Table1[[#This Row],[Plac]],Referens!$B$16:$C$28,2,0),1))</f>
        <v>13</v>
      </c>
      <c r="L98">
        <v>5</v>
      </c>
      <c r="M98">
        <v>2</v>
      </c>
      <c r="N98">
        <v>3</v>
      </c>
      <c r="O98" t="s">
        <v>17</v>
      </c>
      <c r="P98" s="10" t="s">
        <v>18</v>
      </c>
      <c r="Q98" s="24">
        <v>21</v>
      </c>
      <c r="S98" s="25">
        <v>0.58750000000000002</v>
      </c>
      <c r="T98" t="s">
        <v>14</v>
      </c>
      <c r="U98" s="25">
        <v>0.58750000000000002</v>
      </c>
      <c r="V98" s="25">
        <v>1.8055555555555554E-2</v>
      </c>
    </row>
    <row r="99" spans="1:23" ht="16.5" x14ac:dyDescent="0.25">
      <c r="A99" t="s">
        <v>36</v>
      </c>
      <c r="B99" t="s">
        <v>355</v>
      </c>
      <c r="C99">
        <v>10</v>
      </c>
      <c r="D99">
        <f>Table1[[#This Row],[Skott]]-SUM(Table1[[#This Row],[T1]:[T5]])</f>
        <v>4</v>
      </c>
      <c r="E99" s="29">
        <f>IFERROR(-(SUM(Table1[[#This Row],[T1]:[T5]])-Table1[[#This Row],[Skott]])/Table1[[#This Row],[Skott]],"")</f>
        <v>0.4</v>
      </c>
      <c r="F99" s="27">
        <f>IFERROR(LEFT(Table1[[#This Row],[L]],1)*1,"")</f>
        <v>2</v>
      </c>
      <c r="G99" s="27">
        <f>IFERROR(RIGHT(LEFT(Table1[[#This Row],[L]],2),1)*1,"")</f>
        <v>4</v>
      </c>
      <c r="H99" s="27" t="str">
        <f>IFERROR(IF(Table1[[#This Row],[Skott]]=10,"",RIGHT(Table1[[#This Row],[L]],1))*1,"")</f>
        <v/>
      </c>
      <c r="I99" s="27" t="str">
        <f>IFERROR(LEFT(Table1[[#This Row],[S]],1)*1,"")</f>
        <v/>
      </c>
      <c r="J99" s="27" t="str">
        <f>IFERROR(RIGHT(LEFT(Table1[[#This Row],[S]],2),1)*1,"")</f>
        <v/>
      </c>
      <c r="K99">
        <f>IF(Table1[[#This Row],[Plac]]="",0,IFERROR(VLOOKUP(Table1[[#This Row],[Plac]],Referens!$B$16:$C$28,2,0),1))</f>
        <v>13</v>
      </c>
      <c r="L99">
        <v>5</v>
      </c>
      <c r="M99">
        <v>2</v>
      </c>
      <c r="N99">
        <v>9</v>
      </c>
      <c r="O99" t="s">
        <v>39</v>
      </c>
      <c r="P99" s="10" t="s">
        <v>18</v>
      </c>
      <c r="Q99" s="24">
        <v>24</v>
      </c>
      <c r="S99" s="25">
        <v>0.59583333333333333</v>
      </c>
      <c r="T99" t="s">
        <v>14</v>
      </c>
      <c r="U99" s="25">
        <v>0.59583333333333333</v>
      </c>
      <c r="V99" s="25">
        <v>0.11597222222222223</v>
      </c>
    </row>
    <row r="100" spans="1:23" ht="16.5" x14ac:dyDescent="0.25">
      <c r="A100" t="s">
        <v>45</v>
      </c>
      <c r="B100" t="s">
        <v>355</v>
      </c>
      <c r="C100">
        <v>10</v>
      </c>
      <c r="D100">
        <f>Table1[[#This Row],[Skott]]-SUM(Table1[[#This Row],[T1]:[T5]])</f>
        <v>6</v>
      </c>
      <c r="E100" s="29">
        <f>IFERROR(-(SUM(Table1[[#This Row],[T1]:[T5]])-Table1[[#This Row],[Skott]])/Table1[[#This Row],[Skott]],"")</f>
        <v>0.6</v>
      </c>
      <c r="F100" s="27">
        <f>IFERROR(LEFT(Table1[[#This Row],[L]],1)*1,"")</f>
        <v>2</v>
      </c>
      <c r="G100" s="27">
        <f>IFERROR(RIGHT(LEFT(Table1[[#This Row],[L]],2),1)*1,"")</f>
        <v>2</v>
      </c>
      <c r="H100" s="27" t="str">
        <f>IFERROR(IF(Table1[[#This Row],[Skott]]=10,"",RIGHT(Table1[[#This Row],[L]],1))*1,"")</f>
        <v/>
      </c>
      <c r="I100" s="27" t="str">
        <f>IFERROR(LEFT(Table1[[#This Row],[S]],1)*1,"")</f>
        <v/>
      </c>
      <c r="J100" s="27" t="str">
        <f>IFERROR(RIGHT(LEFT(Table1[[#This Row],[S]],2),1)*1,"")</f>
        <v/>
      </c>
      <c r="K100">
        <f>IF(Table1[[#This Row],[Plac]]="",0,IFERROR(VLOOKUP(Table1[[#This Row],[Plac]],Referens!$B$16:$C$28,2,0),1))</f>
        <v>10</v>
      </c>
      <c r="L100">
        <f>Table1[[#This Row],[Poäng]]</f>
        <v>10</v>
      </c>
      <c r="M100">
        <v>5</v>
      </c>
      <c r="N100">
        <v>16</v>
      </c>
      <c r="O100" t="s">
        <v>50</v>
      </c>
      <c r="P100" s="10" t="s">
        <v>18</v>
      </c>
      <c r="Q100" s="24">
        <v>22</v>
      </c>
      <c r="S100" s="25">
        <v>0.76527777777777772</v>
      </c>
      <c r="T100" t="s">
        <v>14</v>
      </c>
      <c r="U100" s="25">
        <v>0.76527777777777772</v>
      </c>
      <c r="V100" s="25">
        <v>0.10833333333333334</v>
      </c>
    </row>
    <row r="101" spans="1:23" ht="16.5" x14ac:dyDescent="0.25">
      <c r="A101" t="s">
        <v>45</v>
      </c>
      <c r="B101" t="s">
        <v>355</v>
      </c>
      <c r="C101">
        <v>10</v>
      </c>
      <c r="D101">
        <f>Table1[[#This Row],[Skott]]-SUM(Table1[[#This Row],[T1]:[T5]])</f>
        <v>4</v>
      </c>
      <c r="E101" s="29">
        <f>IFERROR(-(SUM(Table1[[#This Row],[T1]:[T5]])-Table1[[#This Row],[Skott]])/Table1[[#This Row],[Skott]],"")</f>
        <v>0.4</v>
      </c>
      <c r="F101" s="27">
        <f>IFERROR(LEFT(Table1[[#This Row],[L]],1)*1,"")</f>
        <v>3</v>
      </c>
      <c r="G101" s="27">
        <f>IFERROR(RIGHT(LEFT(Table1[[#This Row],[L]],2),1)*1,"")</f>
        <v>3</v>
      </c>
      <c r="H101" s="27" t="str">
        <f>IFERROR(IF(Table1[[#This Row],[Skott]]=10,"",RIGHT(Table1[[#This Row],[L]],1))*1,"")</f>
        <v/>
      </c>
      <c r="I101" s="27" t="str">
        <f>IFERROR(LEFT(Table1[[#This Row],[S]],1)*1,"")</f>
        <v/>
      </c>
      <c r="J101" s="27" t="str">
        <f>IFERROR(RIGHT(LEFT(Table1[[#This Row],[S]],2),1)*1,"")</f>
        <v/>
      </c>
      <c r="K101">
        <f>IF(Table1[[#This Row],[Plac]]="",0,IFERROR(VLOOKUP(Table1[[#This Row],[Plac]],Referens!$B$16:$C$28,2,0),1))</f>
        <v>9</v>
      </c>
      <c r="L101">
        <f>Table1[[#This Row],[Poäng]]</f>
        <v>9</v>
      </c>
      <c r="M101">
        <v>6</v>
      </c>
      <c r="N101">
        <v>14</v>
      </c>
      <c r="O101" t="s">
        <v>51</v>
      </c>
      <c r="P101" s="10" t="s">
        <v>18</v>
      </c>
      <c r="Q101" s="24">
        <v>33</v>
      </c>
      <c r="S101" s="25">
        <v>0.80486111111111114</v>
      </c>
      <c r="T101" t="s">
        <v>14</v>
      </c>
      <c r="U101" s="25">
        <v>0.80486111111111114</v>
      </c>
      <c r="V101" s="25">
        <v>0.14791666666666667</v>
      </c>
    </row>
    <row r="102" spans="1:23" ht="16.5" x14ac:dyDescent="0.25">
      <c r="A102" t="s">
        <v>69</v>
      </c>
      <c r="B102" t="s">
        <v>355</v>
      </c>
      <c r="C102">
        <v>10</v>
      </c>
      <c r="D102">
        <f>Table1[[#This Row],[Skott]]-SUM(Table1[[#This Row],[T1]:[T5]])</f>
        <v>6</v>
      </c>
      <c r="E102" s="29">
        <f>IFERROR(-(SUM(Table1[[#This Row],[T1]:[T5]])-Table1[[#This Row],[Skott]])/Table1[[#This Row],[Skott]],"")</f>
        <v>0.6</v>
      </c>
      <c r="F102" s="27">
        <f>IFERROR(LEFT(Table1[[#This Row],[L]],1)*1,"")</f>
        <v>1</v>
      </c>
      <c r="G102" s="27">
        <f>IFERROR(RIGHT(LEFT(Table1[[#This Row],[L]],2),1)*1,"")</f>
        <v>3</v>
      </c>
      <c r="H102" s="27" t="str">
        <f>IFERROR(IF(Table1[[#This Row],[Skott]]=10,"",RIGHT(Table1[[#This Row],[L]],1))*1,"")</f>
        <v/>
      </c>
      <c r="I102" s="27" t="str">
        <f>IFERROR(LEFT(Table1[[#This Row],[S]],1)*1,"")</f>
        <v/>
      </c>
      <c r="J102" s="27" t="str">
        <f>IFERROR(RIGHT(LEFT(Table1[[#This Row],[S]],2),1)*1,"")</f>
        <v/>
      </c>
      <c r="K102">
        <f>IF(Table1[[#This Row],[Plac]]="",0,IFERROR(VLOOKUP(Table1[[#This Row],[Plac]],Referens!$B$16:$C$28,2,0),1))</f>
        <v>10</v>
      </c>
      <c r="L102">
        <f>Table1[[#This Row],[Poäng]]</f>
        <v>10</v>
      </c>
      <c r="M102">
        <v>5</v>
      </c>
      <c r="N102">
        <v>27</v>
      </c>
      <c r="O102" t="s">
        <v>77</v>
      </c>
      <c r="P102" s="10" t="s">
        <v>18</v>
      </c>
      <c r="Q102" s="24">
        <v>13</v>
      </c>
      <c r="S102" s="25">
        <v>0.84375</v>
      </c>
      <c r="T102" t="s">
        <v>14</v>
      </c>
      <c r="U102" s="25">
        <v>0.84375</v>
      </c>
      <c r="V102" s="25">
        <v>0.26041666666666669</v>
      </c>
    </row>
    <row r="103" spans="1:23" ht="16.5" x14ac:dyDescent="0.25">
      <c r="A103" t="s">
        <v>94</v>
      </c>
      <c r="B103" t="s">
        <v>355</v>
      </c>
      <c r="C103">
        <v>10</v>
      </c>
      <c r="D103">
        <f>Table1[[#This Row],[Skott]]-SUM(Table1[[#This Row],[T1]:[T5]])</f>
        <v>3</v>
      </c>
      <c r="E103" s="29">
        <f>IFERROR(-(SUM(Table1[[#This Row],[T1]:[T5]])-Table1[[#This Row],[Skott]])/Table1[[#This Row],[Skott]],"")</f>
        <v>0.3</v>
      </c>
      <c r="F103" s="27">
        <f>IFERROR(LEFT(Table1[[#This Row],[L]],1)*1,"")</f>
        <v>4</v>
      </c>
      <c r="G103" s="27">
        <f>IFERROR(RIGHT(LEFT(Table1[[#This Row],[L]],2),1)*1,"")</f>
        <v>3</v>
      </c>
      <c r="H103" s="27" t="str">
        <f>IFERROR(IF(Table1[[#This Row],[Skott]]=10,"",RIGHT(Table1[[#This Row],[L]],1))*1,"")</f>
        <v/>
      </c>
      <c r="I103" s="27" t="str">
        <f>IFERROR(LEFT(Table1[[#This Row],[S]],1)*1,"")</f>
        <v/>
      </c>
      <c r="J103" s="27" t="str">
        <f>IFERROR(RIGHT(LEFT(Table1[[#This Row],[S]],2),1)*1,"")</f>
        <v/>
      </c>
      <c r="K103">
        <f>IF(Table1[[#This Row],[Plac]]="",0,IFERROR(VLOOKUP(Table1[[#This Row],[Plac]],Referens!$B$16:$C$28,2,0),1))</f>
        <v>12</v>
      </c>
      <c r="L103">
        <f>Table1[[#This Row],[Poäng]]</f>
        <v>12</v>
      </c>
      <c r="M103">
        <v>3</v>
      </c>
      <c r="N103">
        <v>37</v>
      </c>
      <c r="O103" t="s">
        <v>97</v>
      </c>
      <c r="P103" s="10" t="s">
        <v>18</v>
      </c>
      <c r="Q103" s="24">
        <v>43</v>
      </c>
      <c r="S103" s="25">
        <v>0.71250000000000002</v>
      </c>
      <c r="T103" t="s">
        <v>14</v>
      </c>
      <c r="U103" s="25">
        <v>0.71250000000000002</v>
      </c>
      <c r="V103" s="25">
        <v>5.5555555555555552E-2</v>
      </c>
    </row>
    <row r="104" spans="1:23" ht="16.5" x14ac:dyDescent="0.25">
      <c r="A104" t="s">
        <v>94</v>
      </c>
      <c r="B104" t="s">
        <v>355</v>
      </c>
      <c r="C104">
        <v>10</v>
      </c>
      <c r="D104">
        <f>Table1[[#This Row],[Skott]]-SUM(Table1[[#This Row],[T1]:[T5]])</f>
        <v>5</v>
      </c>
      <c r="E104" s="29">
        <f>IFERROR(-(SUM(Table1[[#This Row],[T1]:[T5]])-Table1[[#This Row],[Skott]])/Table1[[#This Row],[Skott]],"")</f>
        <v>0.5</v>
      </c>
      <c r="F104" s="27">
        <f>IFERROR(LEFT(Table1[[#This Row],[L]],1)*1,"")</f>
        <v>1</v>
      </c>
      <c r="G104" s="27">
        <f>IFERROR(RIGHT(LEFT(Table1[[#This Row],[L]],2),1)*1,"")</f>
        <v>4</v>
      </c>
      <c r="H104" s="27" t="str">
        <f>IFERROR(IF(Table1[[#This Row],[Skott]]=10,"",RIGHT(Table1[[#This Row],[L]],1))*1,"")</f>
        <v/>
      </c>
      <c r="I104" s="27" t="str">
        <f>IFERROR(LEFT(Table1[[#This Row],[S]],1)*1,"")</f>
        <v/>
      </c>
      <c r="J104" s="27" t="str">
        <f>IFERROR(RIGHT(LEFT(Table1[[#This Row],[S]],2),1)*1,"")</f>
        <v/>
      </c>
      <c r="K104">
        <f>IF(Table1[[#This Row],[Plac]]="",0,IFERROR(VLOOKUP(Table1[[#This Row],[Plac]],Referens!$B$16:$C$28,2,0),1))</f>
        <v>11</v>
      </c>
      <c r="L104">
        <f>Table1[[#This Row],[Poäng]]</f>
        <v>11</v>
      </c>
      <c r="M104">
        <v>4</v>
      </c>
      <c r="N104">
        <v>33</v>
      </c>
      <c r="O104" t="s">
        <v>101</v>
      </c>
      <c r="P104" s="10" t="s">
        <v>18</v>
      </c>
      <c r="Q104" s="24">
        <v>14</v>
      </c>
      <c r="S104" s="25">
        <v>0.71388888888888891</v>
      </c>
      <c r="T104" t="s">
        <v>14</v>
      </c>
      <c r="U104" s="25">
        <v>0.71388888888888891</v>
      </c>
      <c r="V104" s="25">
        <v>5.6944444444444443E-2</v>
      </c>
    </row>
    <row r="105" spans="1:23" ht="16.5" x14ac:dyDescent="0.25">
      <c r="A105" t="s">
        <v>94</v>
      </c>
      <c r="B105" t="s">
        <v>355</v>
      </c>
      <c r="C105">
        <v>10</v>
      </c>
      <c r="D105">
        <f>Table1[[#This Row],[Skott]]-SUM(Table1[[#This Row],[T1]:[T5]])</f>
        <v>1</v>
      </c>
      <c r="E105" s="29">
        <f>IFERROR(-(SUM(Table1[[#This Row],[T1]:[T5]])-Table1[[#This Row],[Skott]])/Table1[[#This Row],[Skott]],"")</f>
        <v>0.1</v>
      </c>
      <c r="F105" s="27">
        <f>IFERROR(LEFT(Table1[[#This Row],[L]],1)*1,"")</f>
        <v>4</v>
      </c>
      <c r="G105" s="27">
        <f>IFERROR(RIGHT(LEFT(Table1[[#This Row],[L]],2),1)*1,"")</f>
        <v>5</v>
      </c>
      <c r="H105" s="27" t="str">
        <f>IFERROR(IF(Table1[[#This Row],[Skott]]=10,"",RIGHT(Table1[[#This Row],[L]],1))*1,"")</f>
        <v/>
      </c>
      <c r="I105" s="27" t="str">
        <f>IFERROR(LEFT(Table1[[#This Row],[S]],1)*1,"")</f>
        <v/>
      </c>
      <c r="J105" s="27" t="str">
        <f>IFERROR(RIGHT(LEFT(Table1[[#This Row],[S]],2),1)*1,"")</f>
        <v/>
      </c>
      <c r="K105">
        <f>IF(Table1[[#This Row],[Plac]]="",0,IFERROR(VLOOKUP(Table1[[#This Row],[Plac]],Referens!$B$16:$C$28,2,0),1))</f>
        <v>9</v>
      </c>
      <c r="L105">
        <f>Table1[[#This Row],[Poäng]]</f>
        <v>9</v>
      </c>
      <c r="M105">
        <v>6</v>
      </c>
      <c r="N105">
        <v>32</v>
      </c>
      <c r="O105" t="s">
        <v>103</v>
      </c>
      <c r="P105" s="10" t="s">
        <v>18</v>
      </c>
      <c r="Q105" s="24">
        <v>45</v>
      </c>
      <c r="S105" s="25">
        <v>0.76597222222222228</v>
      </c>
      <c r="T105" t="s">
        <v>14</v>
      </c>
      <c r="U105" s="25">
        <v>0.76597222222222228</v>
      </c>
      <c r="V105" s="25">
        <v>0.10902777777777778</v>
      </c>
    </row>
    <row r="106" spans="1:23" ht="16.5" x14ac:dyDescent="0.25">
      <c r="A106" t="s">
        <v>94</v>
      </c>
      <c r="B106" t="s">
        <v>355</v>
      </c>
      <c r="C106">
        <v>10</v>
      </c>
      <c r="D106">
        <f>Table1[[#This Row],[Skott]]-SUM(Table1[[#This Row],[T1]:[T5]])</f>
        <v>4</v>
      </c>
      <c r="E106" s="29">
        <f>IFERROR(-(SUM(Table1[[#This Row],[T1]:[T5]])-Table1[[#This Row],[Skott]])/Table1[[#This Row],[Skott]],"")</f>
        <v>0.4</v>
      </c>
      <c r="F106" s="27">
        <f>IFERROR(LEFT(Table1[[#This Row],[L]],1)*1,"")</f>
        <v>3</v>
      </c>
      <c r="G106" s="27">
        <f>IFERROR(RIGHT(LEFT(Table1[[#This Row],[L]],2),1)*1,"")</f>
        <v>3</v>
      </c>
      <c r="H106" s="27" t="str">
        <f>IFERROR(IF(Table1[[#This Row],[Skott]]=10,"",RIGHT(Table1[[#This Row],[L]],1))*1,"")</f>
        <v/>
      </c>
      <c r="I106" s="27" t="str">
        <f>IFERROR(LEFT(Table1[[#This Row],[S]],1)*1,"")</f>
        <v/>
      </c>
      <c r="J106" s="27" t="str">
        <f>IFERROR(RIGHT(LEFT(Table1[[#This Row],[S]],2),1)*1,"")</f>
        <v/>
      </c>
      <c r="K106">
        <f>IF(Table1[[#This Row],[Plac]]="",0,IFERROR(VLOOKUP(Table1[[#This Row],[Plac]],Referens!$B$16:$C$28,2,0),1))</f>
        <v>8</v>
      </c>
      <c r="L106">
        <f>Table1[[#This Row],[Poäng]]</f>
        <v>8</v>
      </c>
      <c r="M106">
        <v>7</v>
      </c>
      <c r="N106">
        <v>31</v>
      </c>
      <c r="O106" t="s">
        <v>98</v>
      </c>
      <c r="P106" s="10" t="s">
        <v>18</v>
      </c>
      <c r="Q106" s="24">
        <v>33</v>
      </c>
      <c r="S106" s="25">
        <v>0.74027777777777781</v>
      </c>
      <c r="T106" s="25">
        <v>4.1666666666666664E-2</v>
      </c>
      <c r="U106" s="25">
        <v>0.78194444444444444</v>
      </c>
      <c r="V106" s="25">
        <v>0.125</v>
      </c>
      <c r="W106" t="s">
        <v>339</v>
      </c>
    </row>
    <row r="107" spans="1:23" ht="16.5" x14ac:dyDescent="0.25">
      <c r="A107" t="s">
        <v>94</v>
      </c>
      <c r="B107" t="s">
        <v>355</v>
      </c>
      <c r="C107">
        <v>10</v>
      </c>
      <c r="D107">
        <f>Table1[[#This Row],[Skott]]-SUM(Table1[[#This Row],[T1]:[T5]])</f>
        <v>3</v>
      </c>
      <c r="E107" s="29">
        <f>IFERROR(-(SUM(Table1[[#This Row],[T1]:[T5]])-Table1[[#This Row],[Skott]])/Table1[[#This Row],[Skott]],"")</f>
        <v>0.3</v>
      </c>
      <c r="F107" s="27">
        <f>IFERROR(LEFT(Table1[[#This Row],[L]],1)*1,"")</f>
        <v>5</v>
      </c>
      <c r="G107" s="27">
        <f>IFERROR(RIGHT(LEFT(Table1[[#This Row],[L]],2),1)*1,"")</f>
        <v>2</v>
      </c>
      <c r="H107" s="27" t="str">
        <f>IFERROR(IF(Table1[[#This Row],[Skott]]=10,"",RIGHT(Table1[[#This Row],[L]],1))*1,"")</f>
        <v/>
      </c>
      <c r="I107" s="27" t="str">
        <f>IFERROR(LEFT(Table1[[#This Row],[S]],1)*1,"")</f>
        <v/>
      </c>
      <c r="J107" s="27" t="str">
        <f>IFERROR(RIGHT(LEFT(Table1[[#This Row],[S]],2),1)*1,"")</f>
        <v/>
      </c>
      <c r="K107">
        <f>IF(Table1[[#This Row],[Plac]]="",0,IFERROR(VLOOKUP(Table1[[#This Row],[Plac]],Referens!$B$16:$C$28,2,0),1))</f>
        <v>4</v>
      </c>
      <c r="L107">
        <f>Table1[[#This Row],[Poäng]]</f>
        <v>4</v>
      </c>
      <c r="M107">
        <v>11</v>
      </c>
      <c r="N107">
        <v>45</v>
      </c>
      <c r="O107" t="s">
        <v>106</v>
      </c>
      <c r="P107" s="10" t="s">
        <v>18</v>
      </c>
      <c r="Q107" s="24">
        <v>52</v>
      </c>
      <c r="S107" s="26">
        <v>1.0062500000000001</v>
      </c>
      <c r="T107" t="s">
        <v>14</v>
      </c>
      <c r="U107" s="26">
        <v>1.0062500000000001</v>
      </c>
      <c r="V107" s="25">
        <v>0.34930555555555554</v>
      </c>
    </row>
    <row r="108" spans="1:23" ht="16.5" x14ac:dyDescent="0.25">
      <c r="A108" t="s">
        <v>486</v>
      </c>
      <c r="B108" t="s">
        <v>355</v>
      </c>
      <c r="C108">
        <v>20</v>
      </c>
      <c r="D108">
        <f>Table1[[#This Row],[Skott]]-SUM(Table1[[#This Row],[T1]:[T5]])</f>
        <v>2</v>
      </c>
      <c r="E108" s="29">
        <f>IFERROR(-(SUM(Table1[[#This Row],[T1]:[T5]])-Table1[[#This Row],[Skott]])/Table1[[#This Row],[Skott]],"")</f>
        <v>0.1</v>
      </c>
      <c r="F108" s="27">
        <f>IFERROR(LEFT(Table1[[#This Row],[L]],1)*1,"")</f>
        <v>5</v>
      </c>
      <c r="G108" s="27">
        <f>IFERROR(RIGHT(LEFT(Table1[[#This Row],[L]],2),1)*1,"")</f>
        <v>5</v>
      </c>
      <c r="H108" s="30"/>
      <c r="I108" s="27">
        <f>IFERROR(LEFT(Table1[[#This Row],[S]],1)*1,"")</f>
        <v>4</v>
      </c>
      <c r="J108" s="27">
        <f>IFERROR(RIGHT(LEFT(Table1[[#This Row],[S]],2),1)*1,"")</f>
        <v>4</v>
      </c>
      <c r="K108">
        <f>IF(Table1[[#This Row],[Plac]]="",0,IFERROR(VLOOKUP(Table1[[#This Row],[Plac]],Referens!$B$16:$C$28,2,0),1))</f>
        <v>15</v>
      </c>
      <c r="L108">
        <f>Table1[[#This Row],[Poäng]]</f>
        <v>15</v>
      </c>
      <c r="M108">
        <v>1</v>
      </c>
      <c r="N108">
        <v>62</v>
      </c>
      <c r="O108" t="s">
        <v>128</v>
      </c>
      <c r="P108" s="10" t="s">
        <v>18</v>
      </c>
      <c r="Q108" s="24">
        <v>5</v>
      </c>
      <c r="R108" s="24">
        <v>4</v>
      </c>
      <c r="S108" s="26">
        <v>1.1423611111111112</v>
      </c>
      <c r="T108" t="s">
        <v>14</v>
      </c>
      <c r="U108" s="26">
        <v>1.1423611111111112</v>
      </c>
      <c r="V108" t="s">
        <v>14</v>
      </c>
    </row>
    <row r="109" spans="1:23" ht="16.5" x14ac:dyDescent="0.25">
      <c r="A109" t="s">
        <v>406</v>
      </c>
      <c r="B109" t="s">
        <v>355</v>
      </c>
      <c r="C109">
        <v>10</v>
      </c>
      <c r="D109">
        <f>Table1[[#This Row],[Skott]]-SUM(Table1[[#This Row],[T1]:[T5]])</f>
        <v>8</v>
      </c>
      <c r="E109" s="29">
        <f>IFERROR(-(SUM(Table1[[#This Row],[T1]:[T5]])-Table1[[#This Row],[Skott]])/Table1[[#This Row],[Skott]],"")</f>
        <v>0.8</v>
      </c>
      <c r="F109" s="27">
        <f>IFERROR(LEFT(Table1[[#This Row],[L]],1)*1,"")</f>
        <v>1</v>
      </c>
      <c r="G109" s="27">
        <f>IFERROR(RIGHT(LEFT(Table1[[#This Row],[L]],2),1)*1,"")</f>
        <v>1</v>
      </c>
      <c r="H109" s="27" t="str">
        <f>IFERROR(IF(Table1[[#This Row],[Skott]]=10,"",RIGHT(Table1[[#This Row],[L]],1))*1,"")</f>
        <v/>
      </c>
      <c r="I109" s="27" t="str">
        <f>IFERROR(LEFT(Table1[[#This Row],[S]],1)*1,"")</f>
        <v/>
      </c>
      <c r="J109" s="27" t="str">
        <f>IFERROR(RIGHT(LEFT(Table1[[#This Row],[S]],2),1)*1,"")</f>
        <v/>
      </c>
      <c r="K109" s="31"/>
      <c r="L109">
        <v>5</v>
      </c>
      <c r="N109">
        <v>72</v>
      </c>
      <c r="O109" t="s">
        <v>64</v>
      </c>
      <c r="P109" s="10" t="s">
        <v>18</v>
      </c>
      <c r="Q109" s="24">
        <v>11</v>
      </c>
      <c r="S109" t="s">
        <v>14</v>
      </c>
      <c r="T109" t="s">
        <v>14</v>
      </c>
      <c r="U109" t="s">
        <v>14</v>
      </c>
      <c r="V109" t="s">
        <v>14</v>
      </c>
    </row>
    <row r="110" spans="1:23" ht="16.5" x14ac:dyDescent="0.25">
      <c r="A110" t="s">
        <v>406</v>
      </c>
      <c r="B110" t="s">
        <v>355</v>
      </c>
      <c r="C110">
        <v>10</v>
      </c>
      <c r="D110">
        <f>Table1[[#This Row],[Skott]]-SUM(Table1[[#This Row],[T1]:[T5]])</f>
        <v>9</v>
      </c>
      <c r="E110" s="29">
        <f>IFERROR(-(SUM(Table1[[#This Row],[T1]:[T5]])-Table1[[#This Row],[Skott]])/Table1[[#This Row],[Skott]],"")</f>
        <v>0.9</v>
      </c>
      <c r="F110" s="27">
        <f>IFERROR(LEFT(Table1[[#This Row],[L]],1)*1,"")</f>
        <v>1</v>
      </c>
      <c r="G110" s="27">
        <f>IFERROR(RIGHT(LEFT(Table1[[#This Row],[L]],2),1)*1,"")</f>
        <v>0</v>
      </c>
      <c r="H110" s="27" t="str">
        <f>IFERROR(IF(Table1[[#This Row],[Skott]]=10,"",RIGHT(Table1[[#This Row],[L]],1))*1,"")</f>
        <v/>
      </c>
      <c r="I110" s="27" t="str">
        <f>IFERROR(LEFT(Table1[[#This Row],[S]],1)*1,"")</f>
        <v/>
      </c>
      <c r="J110" s="27" t="str">
        <f>IFERROR(RIGHT(LEFT(Table1[[#This Row],[S]],2),1)*1,"")</f>
        <v/>
      </c>
      <c r="K110" s="31"/>
      <c r="L110">
        <v>5</v>
      </c>
      <c r="N110">
        <v>73</v>
      </c>
      <c r="O110" t="s">
        <v>93</v>
      </c>
      <c r="P110" s="10" t="s">
        <v>18</v>
      </c>
      <c r="Q110" s="24">
        <v>10</v>
      </c>
      <c r="S110" t="s">
        <v>14</v>
      </c>
      <c r="T110" t="s">
        <v>14</v>
      </c>
      <c r="U110" t="s">
        <v>14</v>
      </c>
      <c r="V110" t="s">
        <v>14</v>
      </c>
    </row>
    <row r="111" spans="1:23" ht="16.5" x14ac:dyDescent="0.25">
      <c r="A111" t="s">
        <v>406</v>
      </c>
      <c r="B111" t="s">
        <v>354</v>
      </c>
      <c r="C111">
        <v>10</v>
      </c>
      <c r="D111">
        <f>Table1[[#This Row],[Skott]]-SUM(Table1[[#This Row],[T1]:[T5]])</f>
        <v>5</v>
      </c>
      <c r="E111" s="29">
        <f>IFERROR(-(SUM(Table1[[#This Row],[T1]:[T5]])-Table1[[#This Row],[Skott]])/Table1[[#This Row],[Skott]],"")</f>
        <v>0.5</v>
      </c>
      <c r="F111" s="27">
        <f>IFERROR(LEFT(Table1[[#This Row],[L]],1)*1,"")</f>
        <v>3</v>
      </c>
      <c r="G111" s="27">
        <f>IFERROR(RIGHT(LEFT(Table1[[#This Row],[L]],2),1)*1,"")</f>
        <v>2</v>
      </c>
      <c r="H111" s="27" t="str">
        <f>IFERROR(IF(Table1[[#This Row],[Skott]]=10,"",RIGHT(Table1[[#This Row],[L]],1))*1,"")</f>
        <v/>
      </c>
      <c r="I111" s="27" t="str">
        <f>IFERROR(LEFT(Table1[[#This Row],[S]],1)*1,"")</f>
        <v/>
      </c>
      <c r="J111" s="27" t="str">
        <f>IFERROR(RIGHT(LEFT(Table1[[#This Row],[S]],2),1)*1,"")</f>
        <v/>
      </c>
      <c r="K111" s="31"/>
      <c r="L111">
        <v>5</v>
      </c>
      <c r="M111" s="9"/>
      <c r="N111">
        <v>12</v>
      </c>
      <c r="O111" t="s">
        <v>64</v>
      </c>
      <c r="P111" s="10" t="s">
        <v>18</v>
      </c>
      <c r="Q111" s="24">
        <v>32</v>
      </c>
      <c r="S111" s="25">
        <v>0.54652777777777772</v>
      </c>
      <c r="T111" s="25">
        <v>0.10416666666666667</v>
      </c>
      <c r="U111" s="25">
        <v>0.65069444444444446</v>
      </c>
      <c r="V111" s="25">
        <v>0.22638888888888889</v>
      </c>
    </row>
    <row r="112" spans="1:23" ht="16.5" x14ac:dyDescent="0.25">
      <c r="A112" t="s">
        <v>406</v>
      </c>
      <c r="B112" t="s">
        <v>354</v>
      </c>
      <c r="C112">
        <v>10</v>
      </c>
      <c r="D112">
        <f>Table1[[#This Row],[Skott]]-SUM(Table1[[#This Row],[T1]:[T5]])</f>
        <v>10</v>
      </c>
      <c r="E112" s="29">
        <f>IFERROR(-(SUM(Table1[[#This Row],[T1]:[T5]])-Table1[[#This Row],[Skott]])/Table1[[#This Row],[Skott]],"")</f>
        <v>1</v>
      </c>
      <c r="F112" s="27">
        <f>IFERROR(LEFT(Table1[[#This Row],[L]],1)*1,"")</f>
        <v>0</v>
      </c>
      <c r="G112" s="27">
        <f>IFERROR(RIGHT(LEFT(Table1[[#This Row],[L]],2),1)*1,"")</f>
        <v>0</v>
      </c>
      <c r="H112" s="27" t="str">
        <f>IFERROR(IF(Table1[[#This Row],[Skott]]=10,"",RIGHT(Table1[[#This Row],[L]],1))*1,"")</f>
        <v/>
      </c>
      <c r="I112" s="27" t="str">
        <f>IFERROR(LEFT(Table1[[#This Row],[S]],1)*1,"")</f>
        <v/>
      </c>
      <c r="J112" s="27" t="str">
        <f>IFERROR(RIGHT(LEFT(Table1[[#This Row],[S]],2),1)*1,"")</f>
        <v/>
      </c>
      <c r="K112" s="31"/>
      <c r="L112">
        <v>5</v>
      </c>
      <c r="M112" s="9"/>
      <c r="N112">
        <v>15</v>
      </c>
      <c r="O112" t="s">
        <v>93</v>
      </c>
      <c r="P112" s="10" t="s">
        <v>18</v>
      </c>
      <c r="Q112" s="24">
        <v>0</v>
      </c>
      <c r="S112" s="25">
        <v>0.69722222222222219</v>
      </c>
      <c r="T112" t="s">
        <v>14</v>
      </c>
      <c r="U112" s="25">
        <v>0.69722222222222219</v>
      </c>
      <c r="V112" t="s">
        <v>14</v>
      </c>
    </row>
    <row r="113" spans="1:23" ht="16.5" x14ac:dyDescent="0.25">
      <c r="A113" t="s">
        <v>36</v>
      </c>
      <c r="B113" t="s">
        <v>354</v>
      </c>
      <c r="C113">
        <v>10</v>
      </c>
      <c r="D113">
        <f>Table1[[#This Row],[Skott]]-SUM(Table1[[#This Row],[T1]:[T5]])</f>
        <v>10</v>
      </c>
      <c r="E113" s="29">
        <f>IFERROR(-(SUM(Table1[[#This Row],[T1]:[T5]])-Table1[[#This Row],[Skott]])/Table1[[#This Row],[Skott]],"")</f>
        <v>1</v>
      </c>
      <c r="F113" s="27">
        <f>IFERROR(LEFT(Table1[[#This Row],[L]],1)*1,"")</f>
        <v>0</v>
      </c>
      <c r="G113" s="27">
        <f>IFERROR(RIGHT(LEFT(Table1[[#This Row],[L]],2),1)*1,"")</f>
        <v>0</v>
      </c>
      <c r="H113" s="27" t="str">
        <f>IFERROR(IF(Table1[[#This Row],[Skott]]=10,"",RIGHT(Table1[[#This Row],[L]],1))*1,"")</f>
        <v/>
      </c>
      <c r="I113" s="27" t="str">
        <f>IFERROR(LEFT(Table1[[#This Row],[S]],1)*1,"")</f>
        <v/>
      </c>
      <c r="J113" s="27" t="str">
        <f>IFERROR(RIGHT(LEFT(Table1[[#This Row],[S]],2),1)*1,"")</f>
        <v/>
      </c>
      <c r="K113">
        <f>IF(Table1[[#This Row],[Plac]]="",0,IFERROR(VLOOKUP(Table1[[#This Row],[Plac]],Referens!$B$16:$C$28,2,0),1))</f>
        <v>15</v>
      </c>
      <c r="L113">
        <v>5</v>
      </c>
      <c r="M113">
        <v>1</v>
      </c>
      <c r="N113">
        <v>17</v>
      </c>
      <c r="O113" t="s">
        <v>39</v>
      </c>
      <c r="P113" s="10" t="s">
        <v>18</v>
      </c>
      <c r="Q113" s="24" t="s">
        <v>324</v>
      </c>
      <c r="S113" s="25">
        <v>0.54305555555555551</v>
      </c>
      <c r="T113" t="s">
        <v>14</v>
      </c>
      <c r="U113" s="25">
        <v>0.54305555555555551</v>
      </c>
      <c r="V113" t="s">
        <v>14</v>
      </c>
    </row>
    <row r="114" spans="1:23" ht="16.5" x14ac:dyDescent="0.25">
      <c r="A114" t="s">
        <v>0</v>
      </c>
      <c r="B114" t="s">
        <v>354</v>
      </c>
      <c r="C114">
        <v>10</v>
      </c>
      <c r="D114">
        <f>Table1[[#This Row],[Skott]]-SUM(Table1[[#This Row],[T1]:[T5]])</f>
        <v>5</v>
      </c>
      <c r="E114" s="29">
        <f>IFERROR(-(SUM(Table1[[#This Row],[T1]:[T5]])-Table1[[#This Row],[Skott]])/Table1[[#This Row],[Skott]],"")</f>
        <v>0.5</v>
      </c>
      <c r="F114" s="27">
        <f>IFERROR(LEFT(Table1[[#This Row],[L]],1)*1,"")</f>
        <v>1</v>
      </c>
      <c r="G114" s="27">
        <f>IFERROR(RIGHT(LEFT(Table1[[#This Row],[L]],2),1)*1,"")</f>
        <v>4</v>
      </c>
      <c r="H114" s="27" t="str">
        <f>IFERROR(IF(Table1[[#This Row],[Skott]]=10,"",RIGHT(Table1[[#This Row],[L]],1))*1,"")</f>
        <v/>
      </c>
      <c r="I114" s="27" t="str">
        <f>IFERROR(LEFT(Table1[[#This Row],[S]],1)*1,"")</f>
        <v/>
      </c>
      <c r="J114" s="27" t="str">
        <f>IFERROR(RIGHT(LEFT(Table1[[#This Row],[S]],2),1)*1,"")</f>
        <v/>
      </c>
      <c r="K114">
        <f>IF(Table1[[#This Row],[Plac]]="",0,IFERROR(VLOOKUP(Table1[[#This Row],[Plac]],Referens!$B$16:$C$28,2,0),1))</f>
        <v>10</v>
      </c>
      <c r="L114">
        <v>5</v>
      </c>
      <c r="M114">
        <v>5</v>
      </c>
      <c r="N114">
        <v>22</v>
      </c>
      <c r="O114" t="s">
        <v>17</v>
      </c>
      <c r="P114" s="10" t="s">
        <v>18</v>
      </c>
      <c r="Q114" s="24">
        <v>14</v>
      </c>
      <c r="S114" s="25">
        <v>0.68263888888888891</v>
      </c>
      <c r="T114" s="25">
        <v>0.10416666666666667</v>
      </c>
      <c r="U114" s="25">
        <v>0.78680555555555554</v>
      </c>
      <c r="V114" s="25">
        <v>0.19513888888888889</v>
      </c>
    </row>
    <row r="115" spans="1:23" ht="16.5" x14ac:dyDescent="0.25">
      <c r="A115" t="s">
        <v>69</v>
      </c>
      <c r="B115" t="s">
        <v>354</v>
      </c>
      <c r="C115">
        <v>15</v>
      </c>
      <c r="D115">
        <f>Table1[[#This Row],[Skott]]-SUM(Table1[[#This Row],[T1]:[T5]])</f>
        <v>5</v>
      </c>
      <c r="E115" s="29">
        <f>IFERROR(-(SUM(Table1[[#This Row],[T1]:[T5]])-Table1[[#This Row],[Skott]])/Table1[[#This Row],[Skott]],"")</f>
        <v>0.33333333333333331</v>
      </c>
      <c r="F115" s="27">
        <f>IFERROR(LEFT(Table1[[#This Row],[L]],1)*1,"")</f>
        <v>3</v>
      </c>
      <c r="G115" s="27">
        <f>IFERROR(RIGHT(LEFT(Table1[[#This Row],[L]],2),1)*1,"")</f>
        <v>4</v>
      </c>
      <c r="H115" s="27">
        <f>IFERROR(IF(Table1[[#This Row],[Skott]]=10,"",RIGHT(Table1[[#This Row],[L]],1))*1,"")</f>
        <v>3</v>
      </c>
      <c r="I115" s="27" t="str">
        <f>IFERROR(LEFT(Table1[[#This Row],[S]],1)*1,"")</f>
        <v/>
      </c>
      <c r="J115" s="27" t="str">
        <f>IFERROR(RIGHT(LEFT(Table1[[#This Row],[S]],2),1)*1,"")</f>
        <v/>
      </c>
      <c r="K115">
        <f>IF(Table1[[#This Row],[Plac]]="",0,IFERROR(VLOOKUP(Table1[[#This Row],[Plac]],Referens!$B$16:$C$28,2,0),1))</f>
        <v>9</v>
      </c>
      <c r="L115">
        <f>Table1[[#This Row],[Poäng]]</f>
        <v>9</v>
      </c>
      <c r="M115">
        <v>6</v>
      </c>
      <c r="N115">
        <v>37</v>
      </c>
      <c r="O115" t="s">
        <v>77</v>
      </c>
      <c r="P115" s="10" t="s">
        <v>18</v>
      </c>
      <c r="Q115" s="24">
        <v>343</v>
      </c>
      <c r="S115" s="26">
        <v>0.74930555555555556</v>
      </c>
      <c r="T115" s="25">
        <v>0.20833333333333334</v>
      </c>
      <c r="U115" s="26">
        <v>0.95763888888888893</v>
      </c>
      <c r="V115" s="25">
        <v>0.28611111111111109</v>
      </c>
    </row>
    <row r="116" spans="1:23" ht="16.5" x14ac:dyDescent="0.25">
      <c r="A116" t="s">
        <v>45</v>
      </c>
      <c r="B116" t="s">
        <v>354</v>
      </c>
      <c r="C116">
        <v>15</v>
      </c>
      <c r="D116">
        <f>Table1[[#This Row],[Skott]]-SUM(Table1[[#This Row],[T1]:[T5]])</f>
        <v>8</v>
      </c>
      <c r="E116" s="29">
        <f>IFERROR(-(SUM(Table1[[#This Row],[T1]:[T5]])-Table1[[#This Row],[Skott]])/Table1[[#This Row],[Skott]],"")</f>
        <v>0.53333333333333333</v>
      </c>
      <c r="F116" s="27">
        <f>IFERROR(LEFT(Table1[[#This Row],[L]],1)*1,"")</f>
        <v>2</v>
      </c>
      <c r="G116" s="27">
        <f>IFERROR(RIGHT(LEFT(Table1[[#This Row],[L]],2),1)*1,"")</f>
        <v>0</v>
      </c>
      <c r="H116" s="27">
        <f>IFERROR(IF(Table1[[#This Row],[Skott]]=10,"",RIGHT(Table1[[#This Row],[L]],1))*1,"")</f>
        <v>5</v>
      </c>
      <c r="I116" s="27" t="str">
        <f>IFERROR(LEFT(Table1[[#This Row],[S]],1)*1,"")</f>
        <v/>
      </c>
      <c r="J116" s="27" t="str">
        <f>IFERROR(RIGHT(LEFT(Table1[[#This Row],[S]],2),1)*1,"")</f>
        <v/>
      </c>
      <c r="K116">
        <f>IF(Table1[[#This Row],[Plac]]="",0,IFERROR(VLOOKUP(Table1[[#This Row],[Plac]],Referens!$B$16:$C$28,2,0),1))</f>
        <v>9</v>
      </c>
      <c r="L116">
        <f>Table1[[#This Row],[Poäng]]</f>
        <v>9</v>
      </c>
      <c r="M116">
        <v>6</v>
      </c>
      <c r="N116">
        <v>40</v>
      </c>
      <c r="O116" t="s">
        <v>50</v>
      </c>
      <c r="P116" s="10" t="s">
        <v>18</v>
      </c>
      <c r="Q116" s="24">
        <v>205</v>
      </c>
      <c r="S116" s="25">
        <v>0.65138888888888891</v>
      </c>
      <c r="T116" s="25">
        <v>0.14583333333333334</v>
      </c>
      <c r="U116" s="25">
        <v>0.79722222222222228</v>
      </c>
      <c r="V116" s="25">
        <v>0.21388888888888888</v>
      </c>
    </row>
    <row r="117" spans="1:23" ht="16.5" x14ac:dyDescent="0.25">
      <c r="A117" t="s">
        <v>45</v>
      </c>
      <c r="B117" t="s">
        <v>354</v>
      </c>
      <c r="C117">
        <v>15</v>
      </c>
      <c r="D117">
        <f>Table1[[#This Row],[Skott]]-SUM(Table1[[#This Row],[T1]:[T5]])</f>
        <v>8</v>
      </c>
      <c r="E117" s="29">
        <f>IFERROR(-(SUM(Table1[[#This Row],[T1]:[T5]])-Table1[[#This Row],[Skott]])/Table1[[#This Row],[Skott]],"")</f>
        <v>0.53333333333333333</v>
      </c>
      <c r="F117" s="27">
        <f>IFERROR(LEFT(Table1[[#This Row],[L]],1)*1,"")</f>
        <v>1</v>
      </c>
      <c r="G117" s="27">
        <f>IFERROR(RIGHT(LEFT(Table1[[#This Row],[L]],2),1)*1,"")</f>
        <v>2</v>
      </c>
      <c r="H117" s="27">
        <f>IFERROR(IF(Table1[[#This Row],[Skott]]=10,"",RIGHT(Table1[[#This Row],[L]],1))*1,"")</f>
        <v>4</v>
      </c>
      <c r="I117" s="27" t="str">
        <f>IFERROR(LEFT(Table1[[#This Row],[S]],1)*1,"")</f>
        <v/>
      </c>
      <c r="J117" s="27" t="str">
        <f>IFERROR(RIGHT(LEFT(Table1[[#This Row],[S]],2),1)*1,"")</f>
        <v/>
      </c>
      <c r="K117">
        <f>IF(Table1[[#This Row],[Plac]]="",0,IFERROR(VLOOKUP(Table1[[#This Row],[Plac]],Referens!$B$16:$C$28,2,0),1))</f>
        <v>8</v>
      </c>
      <c r="L117">
        <f>Table1[[#This Row],[Poäng]]</f>
        <v>8</v>
      </c>
      <c r="M117">
        <v>7</v>
      </c>
      <c r="N117">
        <v>44</v>
      </c>
      <c r="O117" t="s">
        <v>51</v>
      </c>
      <c r="P117" s="10" t="s">
        <v>18</v>
      </c>
      <c r="Q117" s="24">
        <v>124</v>
      </c>
      <c r="S117" s="25">
        <v>0.68055555555555558</v>
      </c>
      <c r="T117" s="25">
        <v>0.14583333333333334</v>
      </c>
      <c r="U117" s="25">
        <v>0.82638888888888884</v>
      </c>
      <c r="V117" s="25">
        <v>0.24305555555555555</v>
      </c>
    </row>
    <row r="118" spans="1:23" ht="16.5" x14ac:dyDescent="0.25">
      <c r="A118" t="s">
        <v>45</v>
      </c>
      <c r="B118" t="s">
        <v>354</v>
      </c>
      <c r="C118">
        <v>15</v>
      </c>
      <c r="D118">
        <f>Table1[[#This Row],[Skott]]-SUM(Table1[[#This Row],[T1]:[T5]])</f>
        <v>11</v>
      </c>
      <c r="E118" s="29">
        <f>IFERROR(-(SUM(Table1[[#This Row],[T1]:[T5]])-Table1[[#This Row],[Skott]])/Table1[[#This Row],[Skott]],"")</f>
        <v>0.73333333333333328</v>
      </c>
      <c r="F118" s="27">
        <f>IFERROR(LEFT(Table1[[#This Row],[L]],1)*1,"")</f>
        <v>1</v>
      </c>
      <c r="G118" s="27">
        <f>IFERROR(RIGHT(LEFT(Table1[[#This Row],[L]],2),1)*1,"")</f>
        <v>0</v>
      </c>
      <c r="H118" s="27">
        <f>IFERROR(IF(Table1[[#This Row],[Skott]]=10,"",RIGHT(Table1[[#This Row],[L]],1))*1,"")</f>
        <v>3</v>
      </c>
      <c r="I118" s="27" t="str">
        <f>IFERROR(LEFT(Table1[[#This Row],[S]],1)*1,"")</f>
        <v/>
      </c>
      <c r="J118" s="27" t="str">
        <f>IFERROR(RIGHT(LEFT(Table1[[#This Row],[S]],2),1)*1,"")</f>
        <v/>
      </c>
      <c r="K118">
        <f>IF(Table1[[#This Row],[Plac]]="",0,IFERROR(VLOOKUP(Table1[[#This Row],[Plac]],Referens!$B$16:$C$28,2,0),1))</f>
        <v>7</v>
      </c>
      <c r="L118">
        <f>Table1[[#This Row],[Poäng]]</f>
        <v>7</v>
      </c>
      <c r="M118">
        <v>8</v>
      </c>
      <c r="N118">
        <v>46</v>
      </c>
      <c r="O118" t="s">
        <v>59</v>
      </c>
      <c r="P118" s="10" t="s">
        <v>18</v>
      </c>
      <c r="Q118" s="24">
        <v>103</v>
      </c>
      <c r="S118" s="25">
        <v>0.95833333333333337</v>
      </c>
      <c r="T118" s="25">
        <v>7.6388888888888895E-2</v>
      </c>
      <c r="U118" s="25">
        <v>1.0347222222222223</v>
      </c>
      <c r="V118" s="25">
        <v>0.4513888888888889</v>
      </c>
      <c r="W118" t="s">
        <v>363</v>
      </c>
    </row>
    <row r="119" spans="1:23" ht="16.5" x14ac:dyDescent="0.25">
      <c r="A119" t="s">
        <v>108</v>
      </c>
      <c r="B119" t="s">
        <v>354</v>
      </c>
      <c r="C119">
        <v>15</v>
      </c>
      <c r="D119">
        <f>Table1[[#This Row],[Skott]]-SUM(Table1[[#This Row],[T1]:[T5]])</f>
        <v>7</v>
      </c>
      <c r="E119" s="29">
        <f>IFERROR(-(SUM(Table1[[#This Row],[T1]:[T5]])-Table1[[#This Row],[Skott]])/Table1[[#This Row],[Skott]],"")</f>
        <v>0.46666666666666667</v>
      </c>
      <c r="F119" s="27">
        <f>IFERROR(LEFT(Table1[[#This Row],[L]],1)*1,"")</f>
        <v>1</v>
      </c>
      <c r="G119" s="27">
        <f>IFERROR(RIGHT(LEFT(Table1[[#This Row],[L]],2),1)*1,"")</f>
        <v>3</v>
      </c>
      <c r="H119" s="27">
        <f>IFERROR(IF(Table1[[#This Row],[Skott]]=10,"",RIGHT(Table1[[#This Row],[L]],1))*1,"")</f>
        <v>4</v>
      </c>
      <c r="I119" s="27" t="str">
        <f>IFERROR(LEFT(Table1[[#This Row],[S]],1)*1,"")</f>
        <v/>
      </c>
      <c r="J119" s="27" t="str">
        <f>IFERROR(RIGHT(LEFT(Table1[[#This Row],[S]],2),1)*1,"")</f>
        <v/>
      </c>
      <c r="K119">
        <f>IF(Table1[[#This Row],[Plac]]="",0,IFERROR(VLOOKUP(Table1[[#This Row],[Plac]],Referens!$B$16:$C$28,2,0),1))</f>
        <v>12</v>
      </c>
      <c r="L119">
        <f>Table1[[#This Row],[Poäng]]</f>
        <v>12</v>
      </c>
      <c r="M119">
        <v>3</v>
      </c>
      <c r="N119">
        <v>53</v>
      </c>
      <c r="O119" t="s">
        <v>113</v>
      </c>
      <c r="P119" s="10" t="s">
        <v>18</v>
      </c>
      <c r="Q119" s="24">
        <v>134</v>
      </c>
      <c r="S119" s="26">
        <v>1.1333333333333333</v>
      </c>
      <c r="T119" s="25">
        <v>0.16666666666666666</v>
      </c>
      <c r="U119" s="26">
        <v>1.3</v>
      </c>
      <c r="V119" s="25">
        <v>0.36944444444444446</v>
      </c>
    </row>
    <row r="120" spans="1:23" ht="16.5" x14ac:dyDescent="0.25">
      <c r="A120" t="s">
        <v>94</v>
      </c>
      <c r="B120" t="s">
        <v>354</v>
      </c>
      <c r="C120">
        <v>15</v>
      </c>
      <c r="D120">
        <f>Table1[[#This Row],[Skott]]-SUM(Table1[[#This Row],[T1]:[T5]])</f>
        <v>10</v>
      </c>
      <c r="E120" s="29">
        <f>IFERROR(-(SUM(Table1[[#This Row],[T1]:[T5]])-Table1[[#This Row],[Skott]])/Table1[[#This Row],[Skott]],"")</f>
        <v>0.66666666666666663</v>
      </c>
      <c r="F120" s="27">
        <f>IFERROR(LEFT(Table1[[#This Row],[L]],1)*1,"")</f>
        <v>0</v>
      </c>
      <c r="G120" s="27">
        <f>IFERROR(RIGHT(LEFT(Table1[[#This Row],[L]],2),1)*1,"")</f>
        <v>1</v>
      </c>
      <c r="H120" s="27">
        <f>IFERROR(IF(Table1[[#This Row],[Skott]]=10,"",RIGHT(Table1[[#This Row],[L]],1))*1,"")</f>
        <v>4</v>
      </c>
      <c r="I120" s="27" t="str">
        <f>IFERROR(LEFT(Table1[[#This Row],[S]],1)*1,"")</f>
        <v/>
      </c>
      <c r="J120" s="27" t="str">
        <f>IFERROR(RIGHT(LEFT(Table1[[#This Row],[S]],2),1)*1,"")</f>
        <v/>
      </c>
      <c r="K120">
        <f>IF(Table1[[#This Row],[Plac]]="",0,IFERROR(VLOOKUP(Table1[[#This Row],[Plac]],Referens!$B$16:$C$28,2,0),1))</f>
        <v>13</v>
      </c>
      <c r="L120">
        <f>Table1[[#This Row],[Poäng]]</f>
        <v>13</v>
      </c>
      <c r="M120">
        <v>2</v>
      </c>
      <c r="N120">
        <v>62</v>
      </c>
      <c r="O120" t="s">
        <v>101</v>
      </c>
      <c r="P120" s="10" t="s">
        <v>18</v>
      </c>
      <c r="Q120" s="24" t="s">
        <v>390</v>
      </c>
      <c r="S120" s="25">
        <v>0.84305555555555556</v>
      </c>
      <c r="T120" s="25">
        <v>0.10416666666666667</v>
      </c>
      <c r="U120" s="25">
        <v>0.94722222222222219</v>
      </c>
      <c r="V120" s="25">
        <v>9.4444444444444442E-2</v>
      </c>
    </row>
    <row r="121" spans="1:23" ht="16.5" x14ac:dyDescent="0.25">
      <c r="A121" t="s">
        <v>94</v>
      </c>
      <c r="B121" t="s">
        <v>354</v>
      </c>
      <c r="C121">
        <v>15</v>
      </c>
      <c r="D121">
        <f>Table1[[#This Row],[Skott]]-SUM(Table1[[#This Row],[T1]:[T5]])</f>
        <v>6</v>
      </c>
      <c r="E121" s="29">
        <f>IFERROR(-(SUM(Table1[[#This Row],[T1]:[T5]])-Table1[[#This Row],[Skott]])/Table1[[#This Row],[Skott]],"")</f>
        <v>0.4</v>
      </c>
      <c r="F121" s="27">
        <f>IFERROR(LEFT(Table1[[#This Row],[L]],1)*1,"")</f>
        <v>3</v>
      </c>
      <c r="G121" s="27">
        <f>IFERROR(RIGHT(LEFT(Table1[[#This Row],[L]],2),1)*1,"")</f>
        <v>2</v>
      </c>
      <c r="H121" s="27">
        <f>IFERROR(IF(Table1[[#This Row],[Skott]]=10,"",RIGHT(Table1[[#This Row],[L]],1))*1,"")</f>
        <v>4</v>
      </c>
      <c r="I121" s="27" t="str">
        <f>IFERROR(LEFT(Table1[[#This Row],[S]],1)*1,"")</f>
        <v/>
      </c>
      <c r="J121" s="27" t="str">
        <f>IFERROR(RIGHT(LEFT(Table1[[#This Row],[S]],2),1)*1,"")</f>
        <v/>
      </c>
      <c r="K121">
        <f>IF(Table1[[#This Row],[Plac]]="",0,IFERROR(VLOOKUP(Table1[[#This Row],[Plac]],Referens!$B$16:$C$28,2,0),1))</f>
        <v>11</v>
      </c>
      <c r="L121">
        <f>Table1[[#This Row],[Poäng]]</f>
        <v>11</v>
      </c>
      <c r="M121">
        <v>4</v>
      </c>
      <c r="N121">
        <v>59</v>
      </c>
      <c r="O121" t="s">
        <v>97</v>
      </c>
      <c r="P121" s="10" t="s">
        <v>18</v>
      </c>
      <c r="Q121" s="24">
        <v>324</v>
      </c>
      <c r="S121" s="25">
        <v>0.81527777777777777</v>
      </c>
      <c r="T121" s="25">
        <v>0.1875</v>
      </c>
      <c r="U121" s="26">
        <v>1.0027777777777778</v>
      </c>
      <c r="V121" s="25">
        <v>0.15</v>
      </c>
    </row>
    <row r="122" spans="1:23" ht="16.5" x14ac:dyDescent="0.25">
      <c r="A122" t="s">
        <v>94</v>
      </c>
      <c r="B122" t="s">
        <v>354</v>
      </c>
      <c r="C122">
        <v>15</v>
      </c>
      <c r="D122">
        <f>Table1[[#This Row],[Skott]]-SUM(Table1[[#This Row],[T1]:[T5]])</f>
        <v>5</v>
      </c>
      <c r="E122" s="29">
        <f>IFERROR(-(SUM(Table1[[#This Row],[T1]:[T5]])-Table1[[#This Row],[Skott]])/Table1[[#This Row],[Skott]],"")</f>
        <v>0.33333333333333331</v>
      </c>
      <c r="F122" s="27">
        <f>IFERROR(LEFT(Table1[[#This Row],[L]],1)*1,"")</f>
        <v>5</v>
      </c>
      <c r="G122" s="27">
        <f>IFERROR(RIGHT(LEFT(Table1[[#This Row],[L]],2),1)*1,"")</f>
        <v>3</v>
      </c>
      <c r="H122" s="27">
        <f>IFERROR(IF(Table1[[#This Row],[Skott]]=10,"",RIGHT(Table1[[#This Row],[L]],1))*1,"")</f>
        <v>2</v>
      </c>
      <c r="I122" s="27" t="str">
        <f>IFERROR(LEFT(Table1[[#This Row],[S]],1)*1,"")</f>
        <v/>
      </c>
      <c r="J122" s="27" t="str">
        <f>IFERROR(RIGHT(LEFT(Table1[[#This Row],[S]],2),1)*1,"")</f>
        <v/>
      </c>
      <c r="K122">
        <f>IF(Table1[[#This Row],[Plac]]="",0,IFERROR(VLOOKUP(Table1[[#This Row],[Plac]],Referens!$B$16:$C$28,2,0),1))</f>
        <v>10</v>
      </c>
      <c r="L122">
        <f>Table1[[#This Row],[Poäng]]</f>
        <v>10</v>
      </c>
      <c r="M122">
        <v>5</v>
      </c>
      <c r="N122">
        <v>61</v>
      </c>
      <c r="O122" t="s">
        <v>98</v>
      </c>
      <c r="P122" s="10" t="s">
        <v>18</v>
      </c>
      <c r="Q122" s="24">
        <v>532</v>
      </c>
      <c r="S122" s="25">
        <v>0.84513888888888888</v>
      </c>
      <c r="T122" s="25">
        <v>0.20833333333333334</v>
      </c>
      <c r="U122" s="26">
        <v>1.0534722222222221</v>
      </c>
      <c r="V122" s="25">
        <v>0.20069444444444445</v>
      </c>
    </row>
    <row r="123" spans="1:23" ht="16.5" x14ac:dyDescent="0.25">
      <c r="A123" t="s">
        <v>94</v>
      </c>
      <c r="B123" t="s">
        <v>354</v>
      </c>
      <c r="C123">
        <v>15</v>
      </c>
      <c r="D123">
        <f>Table1[[#This Row],[Skott]]-SUM(Table1[[#This Row],[T1]:[T5]])</f>
        <v>4</v>
      </c>
      <c r="E123" s="29">
        <f>IFERROR(-(SUM(Table1[[#This Row],[T1]:[T5]])-Table1[[#This Row],[Skott]])/Table1[[#This Row],[Skott]],"")</f>
        <v>0.26666666666666666</v>
      </c>
      <c r="F123" s="27">
        <f>IFERROR(LEFT(Table1[[#This Row],[L]],1)*1,"")</f>
        <v>4</v>
      </c>
      <c r="G123" s="27">
        <f>IFERROR(RIGHT(LEFT(Table1[[#This Row],[L]],2),1)*1,"")</f>
        <v>4</v>
      </c>
      <c r="H123" s="27">
        <f>IFERROR(IF(Table1[[#This Row],[Skott]]=10,"",RIGHT(Table1[[#This Row],[L]],1))*1,"")</f>
        <v>3</v>
      </c>
      <c r="I123" s="27" t="str">
        <f>IFERROR(LEFT(Table1[[#This Row],[S]],1)*1,"")</f>
        <v/>
      </c>
      <c r="J123" s="27" t="str">
        <f>IFERROR(RIGHT(LEFT(Table1[[#This Row],[S]],2),1)*1,"")</f>
        <v/>
      </c>
      <c r="K123">
        <f>IF(Table1[[#This Row],[Plac]]="",0,IFERROR(VLOOKUP(Table1[[#This Row],[Plac]],Referens!$B$16:$C$28,2,0),1))</f>
        <v>9</v>
      </c>
      <c r="L123">
        <f>Table1[[#This Row],[Poäng]]</f>
        <v>9</v>
      </c>
      <c r="M123">
        <v>6</v>
      </c>
      <c r="N123">
        <v>58</v>
      </c>
      <c r="O123" t="s">
        <v>103</v>
      </c>
      <c r="P123" s="10" t="s">
        <v>18</v>
      </c>
      <c r="Q123" s="24">
        <v>443</v>
      </c>
      <c r="S123" s="25">
        <v>0.88611111111111107</v>
      </c>
      <c r="T123" s="25">
        <v>0.22916666666666666</v>
      </c>
      <c r="U123" s="26">
        <v>1.1152777777777778</v>
      </c>
      <c r="V123" s="25">
        <v>0.26250000000000001</v>
      </c>
    </row>
    <row r="124" spans="1:23" ht="16.5" x14ac:dyDescent="0.25">
      <c r="A124" t="s">
        <v>94</v>
      </c>
      <c r="B124" t="s">
        <v>354</v>
      </c>
      <c r="C124">
        <v>15</v>
      </c>
      <c r="D124">
        <f>Table1[[#This Row],[Skott]]-SUM(Table1[[#This Row],[T1]:[T5]])</f>
        <v>8</v>
      </c>
      <c r="E124" s="29">
        <f>IFERROR(-(SUM(Table1[[#This Row],[T1]:[T5]])-Table1[[#This Row],[Skott]])/Table1[[#This Row],[Skott]],"")</f>
        <v>0.53333333333333333</v>
      </c>
      <c r="F124" s="27">
        <f>IFERROR(LEFT(Table1[[#This Row],[L]],1)*1,"")</f>
        <v>1</v>
      </c>
      <c r="G124" s="27">
        <f>IFERROR(RIGHT(LEFT(Table1[[#This Row],[L]],2),1)*1,"")</f>
        <v>3</v>
      </c>
      <c r="H124" s="27">
        <f>IFERROR(IF(Table1[[#This Row],[Skott]]=10,"",RIGHT(Table1[[#This Row],[L]],1))*1,"")</f>
        <v>3</v>
      </c>
      <c r="I124" s="27" t="str">
        <f>IFERROR(LEFT(Table1[[#This Row],[S]],1)*1,"")</f>
        <v/>
      </c>
      <c r="J124" s="27" t="str">
        <f>IFERROR(RIGHT(LEFT(Table1[[#This Row],[S]],2),1)*1,"")</f>
        <v/>
      </c>
      <c r="K124">
        <f>IF(Table1[[#This Row],[Plac]]="",0,IFERROR(VLOOKUP(Table1[[#This Row],[Plac]],Referens!$B$16:$C$28,2,0),1))</f>
        <v>8</v>
      </c>
      <c r="L124">
        <f>Table1[[#This Row],[Poäng]]</f>
        <v>8</v>
      </c>
      <c r="M124">
        <v>7</v>
      </c>
      <c r="N124">
        <v>56</v>
      </c>
      <c r="O124" t="s">
        <v>106</v>
      </c>
      <c r="P124" s="10" t="s">
        <v>18</v>
      </c>
      <c r="Q124" s="24">
        <v>133</v>
      </c>
      <c r="S124" s="26">
        <v>1.0666666666666667</v>
      </c>
      <c r="T124" s="25">
        <v>0.14583333333333334</v>
      </c>
      <c r="U124" s="26">
        <v>1.2124999999999999</v>
      </c>
      <c r="V124" s="25">
        <v>0.35972222222222222</v>
      </c>
    </row>
    <row r="125" spans="1:23" ht="16.5" x14ac:dyDescent="0.25">
      <c r="A125" t="s">
        <v>36</v>
      </c>
      <c r="B125" t="s">
        <v>382</v>
      </c>
      <c r="C125">
        <v>10</v>
      </c>
      <c r="D125">
        <f>Table1[[#This Row],[Skott]]-SUM(Table1[[#This Row],[T1]:[T5]])</f>
        <v>8</v>
      </c>
      <c r="E125" s="29">
        <f>IFERROR(-(SUM(Table1[[#This Row],[T1]:[T5]])-Table1[[#This Row],[Skott]])/Table1[[#This Row],[Skott]],"")</f>
        <v>0.8</v>
      </c>
      <c r="F125" s="27">
        <f>IFERROR(LEFT(Table1[[#This Row],[L]],1)*1,"")</f>
        <v>2</v>
      </c>
      <c r="G125" s="27">
        <f>IFERROR(RIGHT(LEFT(Table1[[#This Row],[L]],2),1)*1,"")</f>
        <v>0</v>
      </c>
      <c r="H125" s="30"/>
      <c r="I125" s="27" t="str">
        <f>IFERROR(LEFT(Table1[[#This Row],[S]],1)*1,"")</f>
        <v/>
      </c>
      <c r="J125" s="27" t="str">
        <f>IFERROR(RIGHT(LEFT(Table1[[#This Row],[S]],2),1)*1,"")</f>
        <v/>
      </c>
      <c r="K125">
        <f>IF(Table1[[#This Row],[Plac]]="",0,IFERROR(VLOOKUP(Table1[[#This Row],[Plac]],Referens!$B$16:$C$28,2,0),1))</f>
        <v>15</v>
      </c>
      <c r="L125">
        <v>5</v>
      </c>
      <c r="M125">
        <v>1</v>
      </c>
      <c r="N125">
        <v>15</v>
      </c>
      <c r="O125" t="s">
        <v>39</v>
      </c>
      <c r="P125" s="10" t="s">
        <v>18</v>
      </c>
      <c r="Q125" s="24">
        <v>20</v>
      </c>
      <c r="S125" s="25">
        <v>0.50555555555555554</v>
      </c>
      <c r="T125" s="25">
        <v>4.1666666666666664E-2</v>
      </c>
      <c r="U125" s="25">
        <v>0.54722222222222228</v>
      </c>
      <c r="V125" t="s">
        <v>14</v>
      </c>
    </row>
    <row r="126" spans="1:23" ht="16.5" x14ac:dyDescent="0.25">
      <c r="A126" t="s">
        <v>94</v>
      </c>
      <c r="B126" t="s">
        <v>382</v>
      </c>
      <c r="C126">
        <v>15</v>
      </c>
      <c r="D126">
        <f>Table1[[#This Row],[Skott]]-SUM(Table1[[#This Row],[T1]:[T5]])</f>
        <v>9</v>
      </c>
      <c r="E126" s="29">
        <f>IFERROR(-(SUM(Table1[[#This Row],[T1]:[T5]])-Table1[[#This Row],[Skott]])/Table1[[#This Row],[Skott]],"")</f>
        <v>0.6</v>
      </c>
      <c r="F126" s="27">
        <f>IFERROR(LEFT(Table1[[#This Row],[L]],1)*1,"")</f>
        <v>2</v>
      </c>
      <c r="G126" s="27">
        <f>IFERROR(RIGHT(LEFT(Table1[[#This Row],[L]],2),1)*1,"")</f>
        <v>1</v>
      </c>
      <c r="H126" s="27">
        <f>IFERROR(IF(Table1[[#This Row],[Skott]]=10,"",RIGHT(Table1[[#This Row],[L]],1))*1,"")</f>
        <v>3</v>
      </c>
      <c r="I126" s="27" t="str">
        <f>IFERROR(LEFT(Table1[[#This Row],[S]],1)*1,"")</f>
        <v/>
      </c>
      <c r="J126" s="27" t="str">
        <f>IFERROR(RIGHT(LEFT(Table1[[#This Row],[S]],2),1)*1,"")</f>
        <v/>
      </c>
      <c r="K126">
        <f>IF(Table1[[#This Row],[Plac]]="",0,IFERROR(VLOOKUP(Table1[[#This Row],[Plac]],Referens!$B$16:$C$28,2,0),1))</f>
        <v>13</v>
      </c>
      <c r="L126">
        <f>Table1[[#This Row],[Poäng]]</f>
        <v>13</v>
      </c>
      <c r="M126">
        <v>2</v>
      </c>
      <c r="N126">
        <v>22</v>
      </c>
      <c r="O126" t="s">
        <v>97</v>
      </c>
      <c r="P126" s="10" t="s">
        <v>18</v>
      </c>
      <c r="Q126" s="24">
        <v>213</v>
      </c>
      <c r="S126" s="25">
        <v>0.59375</v>
      </c>
      <c r="T126" s="25">
        <v>0.125</v>
      </c>
      <c r="U126" s="25">
        <v>0.71875</v>
      </c>
      <c r="V126" s="25">
        <v>4.4444444444444446E-2</v>
      </c>
    </row>
    <row r="127" spans="1:23" ht="16.5" x14ac:dyDescent="0.25">
      <c r="A127" t="s">
        <v>94</v>
      </c>
      <c r="B127" t="s">
        <v>382</v>
      </c>
      <c r="C127">
        <v>15</v>
      </c>
      <c r="D127">
        <f>Table1[[#This Row],[Skott]]-SUM(Table1[[#This Row],[T1]:[T5]])</f>
        <v>6</v>
      </c>
      <c r="E127" s="29">
        <f>IFERROR(-(SUM(Table1[[#This Row],[T1]:[T5]])-Table1[[#This Row],[Skott]])/Table1[[#This Row],[Skott]],"")</f>
        <v>0.4</v>
      </c>
      <c r="F127" s="27">
        <f>IFERROR(LEFT(Table1[[#This Row],[L]],1)*1,"")</f>
        <v>3</v>
      </c>
      <c r="G127" s="27">
        <f>IFERROR(RIGHT(LEFT(Table1[[#This Row],[L]],2),1)*1,"")</f>
        <v>3</v>
      </c>
      <c r="H127" s="27">
        <f>IFERROR(IF(Table1[[#This Row],[Skott]]=10,"",RIGHT(Table1[[#This Row],[L]],1))*1,"")</f>
        <v>3</v>
      </c>
      <c r="I127" s="27" t="str">
        <f>IFERROR(LEFT(Table1[[#This Row],[S]],1)*1,"")</f>
        <v/>
      </c>
      <c r="J127" s="27" t="str">
        <f>IFERROR(RIGHT(LEFT(Table1[[#This Row],[S]],2),1)*1,"")</f>
        <v/>
      </c>
      <c r="K127">
        <f>IF(Table1[[#This Row],[Plac]]="",0,IFERROR(VLOOKUP(Table1[[#This Row],[Plac]],Referens!$B$16:$C$28,2,0),1))</f>
        <v>12</v>
      </c>
      <c r="L127">
        <f>Table1[[#This Row],[Poäng]]</f>
        <v>12</v>
      </c>
      <c r="M127">
        <v>3</v>
      </c>
      <c r="N127">
        <v>20</v>
      </c>
      <c r="O127" t="s">
        <v>101</v>
      </c>
      <c r="P127" s="10" t="s">
        <v>18</v>
      </c>
      <c r="Q127" s="24">
        <v>33</v>
      </c>
      <c r="S127" s="25">
        <v>0.61111111111111116</v>
      </c>
      <c r="T127" s="25">
        <v>0.125</v>
      </c>
      <c r="U127" s="25">
        <v>0.73611111111111116</v>
      </c>
      <c r="V127" s="25">
        <v>6.1805555555555558E-2</v>
      </c>
    </row>
    <row r="128" spans="1:23" ht="16.5" x14ac:dyDescent="0.25">
      <c r="A128" t="s">
        <v>69</v>
      </c>
      <c r="B128" t="s">
        <v>382</v>
      </c>
      <c r="C128">
        <v>15</v>
      </c>
      <c r="D128">
        <f>Table1[[#This Row],[Skott]]-SUM(Table1[[#This Row],[T1]:[T5]])</f>
        <v>5</v>
      </c>
      <c r="E128" s="29">
        <f>IFERROR(-(SUM(Table1[[#This Row],[T1]:[T5]])-Table1[[#This Row],[Skott]])/Table1[[#This Row],[Skott]],"")</f>
        <v>0.33333333333333331</v>
      </c>
      <c r="F128" s="27">
        <f>IFERROR(LEFT(Table1[[#This Row],[L]],1)*1,"")</f>
        <v>3</v>
      </c>
      <c r="G128" s="27">
        <f>IFERROR(RIGHT(LEFT(Table1[[#This Row],[L]],2),1)*1,"")</f>
        <v>2</v>
      </c>
      <c r="H128" s="27">
        <f>IFERROR(IF(Table1[[#This Row],[Skott]]=10,"",RIGHT(Table1[[#This Row],[L]],1))*1,"")</f>
        <v>5</v>
      </c>
      <c r="I128" s="27" t="str">
        <f>IFERROR(LEFT(Table1[[#This Row],[S]],1)*1,"")</f>
        <v/>
      </c>
      <c r="J128" s="27" t="str">
        <f>IFERROR(RIGHT(LEFT(Table1[[#This Row],[S]],2),1)*1,"")</f>
        <v/>
      </c>
      <c r="K128">
        <f>IF(Table1[[#This Row],[Plac]]="",0,IFERROR(VLOOKUP(Table1[[#This Row],[Plac]],Referens!$B$16:$C$28,2,0),1))</f>
        <v>12</v>
      </c>
      <c r="L128">
        <f>Table1[[#This Row],[Poäng]]</f>
        <v>12</v>
      </c>
      <c r="M128">
        <v>3</v>
      </c>
      <c r="N128">
        <v>42</v>
      </c>
      <c r="O128" t="s">
        <v>77</v>
      </c>
      <c r="P128" s="10" t="s">
        <v>18</v>
      </c>
      <c r="Q128" s="24">
        <v>325</v>
      </c>
      <c r="S128" s="25">
        <v>0.73402777777777772</v>
      </c>
      <c r="T128" s="25">
        <v>0.20833333333333334</v>
      </c>
      <c r="U128" s="25">
        <v>0.94236111111111109</v>
      </c>
      <c r="V128" s="25">
        <v>0.22777777777777777</v>
      </c>
    </row>
    <row r="129" spans="1:22" ht="16.5" x14ac:dyDescent="0.25">
      <c r="A129" t="s">
        <v>69</v>
      </c>
      <c r="B129" t="s">
        <v>382</v>
      </c>
      <c r="C129">
        <v>15</v>
      </c>
      <c r="D129">
        <f>Table1[[#This Row],[Skott]]-SUM(Table1[[#This Row],[T1]:[T5]])</f>
        <v>6</v>
      </c>
      <c r="E129" s="29">
        <f>IFERROR(-(SUM(Table1[[#This Row],[T1]:[T5]])-Table1[[#This Row],[Skott]])/Table1[[#This Row],[Skott]],"")</f>
        <v>0.4</v>
      </c>
      <c r="F129" s="27">
        <f>IFERROR(LEFT(Table1[[#This Row],[L]],1)*1,"")</f>
        <v>3</v>
      </c>
      <c r="G129" s="27">
        <f>IFERROR(RIGHT(LEFT(Table1[[#This Row],[L]],2),1)*1,"")</f>
        <v>3</v>
      </c>
      <c r="H129" s="27">
        <f>IFERROR(IF(Table1[[#This Row],[Skott]]=10,"",RIGHT(Table1[[#This Row],[L]],1))*1,"")</f>
        <v>3</v>
      </c>
      <c r="I129" s="27" t="str">
        <f>IFERROR(LEFT(Table1[[#This Row],[S]],1)*1,"")</f>
        <v/>
      </c>
      <c r="J129" s="27" t="str">
        <f>IFERROR(RIGHT(LEFT(Table1[[#This Row],[S]],2),1)*1,"")</f>
        <v/>
      </c>
      <c r="K129">
        <f>IF(Table1[[#This Row],[Plac]]="",0,IFERROR(VLOOKUP(Table1[[#This Row],[Plac]],Referens!$B$16:$C$28,2,0),1))</f>
        <v>10</v>
      </c>
      <c r="L129">
        <f>Table1[[#This Row],[Poäng]]</f>
        <v>10</v>
      </c>
      <c r="M129">
        <v>5</v>
      </c>
      <c r="N129">
        <v>44</v>
      </c>
      <c r="O129" t="s">
        <v>78</v>
      </c>
      <c r="P129" s="10" t="s">
        <v>18</v>
      </c>
      <c r="Q129" s="24">
        <v>333</v>
      </c>
      <c r="S129" s="25">
        <v>0.90069444444444446</v>
      </c>
      <c r="T129" s="25">
        <v>0.1875</v>
      </c>
      <c r="U129" s="25">
        <v>1.0881944444444445</v>
      </c>
      <c r="V129" s="25">
        <v>0.37361111111111112</v>
      </c>
    </row>
    <row r="130" spans="1:22" ht="16.5" x14ac:dyDescent="0.25">
      <c r="A130" t="s">
        <v>486</v>
      </c>
      <c r="B130" t="s">
        <v>382</v>
      </c>
      <c r="C130">
        <v>20</v>
      </c>
      <c r="D130">
        <f>Table1[[#This Row],[Skott]]-SUM(Table1[[#This Row],[T1]:[T5]])</f>
        <v>6</v>
      </c>
      <c r="E130" s="29">
        <f>IFERROR(-(SUM(Table1[[#This Row],[T1]:[T5]])-Table1[[#This Row],[Skott]])/Table1[[#This Row],[Skott]],"")</f>
        <v>0.3</v>
      </c>
      <c r="F130" s="27">
        <f>IFERROR(LEFT(Table1[[#This Row],[L]],1)*1,"")</f>
        <v>4</v>
      </c>
      <c r="G130" s="27">
        <f>IFERROR(RIGHT(LEFT(Table1[[#This Row],[L]],2),1)*1,"")</f>
        <v>4</v>
      </c>
      <c r="H130" s="30"/>
      <c r="I130" s="27">
        <f>IFERROR(LEFT(Table1[[#This Row],[S]],1)*1,"")</f>
        <v>4</v>
      </c>
      <c r="J130" s="27">
        <f>IFERROR(RIGHT(LEFT(Table1[[#This Row],[S]],2),1)*1,"")</f>
        <v>2</v>
      </c>
      <c r="K130">
        <f>IF(Table1[[#This Row],[Plac]]="",0,IFERROR(VLOOKUP(Table1[[#This Row],[Plac]],Referens!$B$16:$C$28,2,0),1))</f>
        <v>15</v>
      </c>
      <c r="L130">
        <f>Table1[[#This Row],[Poäng]]</f>
        <v>15</v>
      </c>
      <c r="M130">
        <v>1</v>
      </c>
      <c r="N130">
        <v>71</v>
      </c>
      <c r="O130" t="s">
        <v>128</v>
      </c>
      <c r="P130" s="10" t="s">
        <v>18</v>
      </c>
      <c r="Q130" s="24" t="s">
        <v>397</v>
      </c>
      <c r="R130" s="24" t="s">
        <v>395</v>
      </c>
      <c r="S130" s="25">
        <v>0.9243055555555556</v>
      </c>
      <c r="T130" s="25">
        <v>0.3125</v>
      </c>
      <c r="U130" s="25">
        <v>1.2368055555555555</v>
      </c>
      <c r="V130" t="s">
        <v>14</v>
      </c>
    </row>
    <row r="131" spans="1:22" ht="16.5" x14ac:dyDescent="0.25">
      <c r="A131" t="s">
        <v>406</v>
      </c>
      <c r="B131" t="s">
        <v>454</v>
      </c>
      <c r="C131">
        <v>10</v>
      </c>
      <c r="D131">
        <f>Table1[[#This Row],[Skott]]-SUM(Table1[[#This Row],[T1]:[T5]])</f>
        <v>7</v>
      </c>
      <c r="E131" s="29">
        <f>IFERROR(-(SUM(Table1[[#This Row],[T1]:[T5]])-Table1[[#This Row],[Skott]])/Table1[[#This Row],[Skott]],"")</f>
        <v>0.7</v>
      </c>
      <c r="F131" s="27">
        <f>IFERROR(LEFT(Table1[[#This Row],[L]],1)*1,"")</f>
        <v>1</v>
      </c>
      <c r="G131" s="27">
        <f>IFERROR(RIGHT(LEFT(Table1[[#This Row],[L]],2),1)*1,"")</f>
        <v>2</v>
      </c>
      <c r="H131" s="27" t="str">
        <f>IFERROR(IF(Table1[[#This Row],[Skott]]=10,"",RIGHT(Table1[[#This Row],[L]],1))*1,"")</f>
        <v/>
      </c>
      <c r="I131" s="27" t="str">
        <f>IFERROR(LEFT(Table1[[#This Row],[S]],1)*1,"")</f>
        <v/>
      </c>
      <c r="J131" s="27" t="str">
        <f>IFERROR(RIGHT(LEFT(Table1[[#This Row],[S]],2),1)*1,"")</f>
        <v/>
      </c>
      <c r="K131" s="31"/>
      <c r="L131">
        <v>5</v>
      </c>
      <c r="M131" s="9"/>
      <c r="N131">
        <v>23</v>
      </c>
      <c r="O131" t="s">
        <v>93</v>
      </c>
      <c r="P131" s="10" t="s">
        <v>18</v>
      </c>
      <c r="Q131">
        <v>12</v>
      </c>
      <c r="R131"/>
      <c r="S131" t="s">
        <v>14</v>
      </c>
      <c r="T131" t="s">
        <v>14</v>
      </c>
      <c r="U131" t="s">
        <v>14</v>
      </c>
      <c r="V131" t="s">
        <v>14</v>
      </c>
    </row>
    <row r="132" spans="1:22" ht="16.5" x14ac:dyDescent="0.25">
      <c r="A132" t="s">
        <v>406</v>
      </c>
      <c r="B132" t="s">
        <v>454</v>
      </c>
      <c r="C132">
        <v>10</v>
      </c>
      <c r="D132">
        <f>Table1[[#This Row],[Skott]]-SUM(Table1[[#This Row],[T1]:[T5]])</f>
        <v>5</v>
      </c>
      <c r="E132" s="29">
        <f>IFERROR(-(SUM(Table1[[#This Row],[T1]:[T5]])-Table1[[#This Row],[Skott]])/Table1[[#This Row],[Skott]],"")</f>
        <v>0.5</v>
      </c>
      <c r="F132" s="27">
        <f>IFERROR(LEFT(Table1[[#This Row],[L]],1)*1,"")</f>
        <v>3</v>
      </c>
      <c r="G132" s="27">
        <f>IFERROR(RIGHT(LEFT(Table1[[#This Row],[L]],2),1)*1,"")</f>
        <v>2</v>
      </c>
      <c r="H132" s="27" t="str">
        <f>IFERROR(IF(Table1[[#This Row],[Skott]]=10,"",RIGHT(Table1[[#This Row],[L]],1))*1,"")</f>
        <v/>
      </c>
      <c r="I132" s="27" t="str">
        <f>IFERROR(LEFT(Table1[[#This Row],[S]],1)*1,"")</f>
        <v/>
      </c>
      <c r="J132" s="27" t="str">
        <f>IFERROR(RIGHT(LEFT(Table1[[#This Row],[S]],2),1)*1,"")</f>
        <v/>
      </c>
      <c r="K132" s="31"/>
      <c r="L132">
        <v>5</v>
      </c>
      <c r="M132" s="9"/>
      <c r="N132">
        <v>28</v>
      </c>
      <c r="O132" t="s">
        <v>64</v>
      </c>
      <c r="P132" s="10" t="s">
        <v>18</v>
      </c>
      <c r="Q132">
        <v>32</v>
      </c>
      <c r="R132"/>
      <c r="S132" t="s">
        <v>14</v>
      </c>
      <c r="T132" t="s">
        <v>14</v>
      </c>
      <c r="U132" t="s">
        <v>14</v>
      </c>
      <c r="V132" t="s">
        <v>14</v>
      </c>
    </row>
    <row r="133" spans="1:22" ht="16.5" x14ac:dyDescent="0.25">
      <c r="A133" t="s">
        <v>36</v>
      </c>
      <c r="B133" t="s">
        <v>454</v>
      </c>
      <c r="C133">
        <v>10</v>
      </c>
      <c r="D133">
        <f>Table1[[#This Row],[Skott]]-SUM(Table1[[#This Row],[T1]:[T5]])</f>
        <v>10</v>
      </c>
      <c r="E133" s="29">
        <f>IFERROR(-(SUM(Table1[[#This Row],[T1]:[T5]])-Table1[[#This Row],[Skott]])/Table1[[#This Row],[Skott]],"")</f>
        <v>1</v>
      </c>
      <c r="F133" s="27">
        <f>IFERROR(LEFT(Table1[[#This Row],[L]],1)*1,"")</f>
        <v>0</v>
      </c>
      <c r="G133" s="27">
        <f>IFERROR(RIGHT(LEFT(Table1[[#This Row],[L]],2),1)*1,"")</f>
        <v>0</v>
      </c>
      <c r="H133" s="27" t="str">
        <f>IFERROR(IF(Table1[[#This Row],[Skott]]=10,"",RIGHT(Table1[[#This Row],[L]],1))*1,"")</f>
        <v/>
      </c>
      <c r="I133" s="27" t="str">
        <f>IFERROR(LEFT(Table1[[#This Row],[S]],1)*1,"")</f>
        <v/>
      </c>
      <c r="J133" s="27" t="str">
        <f>IFERROR(RIGHT(LEFT(Table1[[#This Row],[S]],2),1)*1,"")</f>
        <v/>
      </c>
      <c r="K133">
        <f>IF(Table1[[#This Row],[Plac]]="",0,IFERROR(VLOOKUP(Table1[[#This Row],[Plac]],Referens!$B$16:$C$28,2,0),1))</f>
        <v>15</v>
      </c>
      <c r="L133">
        <v>5</v>
      </c>
      <c r="M133">
        <v>1</v>
      </c>
      <c r="N133">
        <v>33</v>
      </c>
      <c r="O133" t="s">
        <v>39</v>
      </c>
      <c r="P133" s="10" t="s">
        <v>18</v>
      </c>
      <c r="Q133">
        <v>0</v>
      </c>
      <c r="R133"/>
      <c r="S133" s="25">
        <v>0.46250000000000002</v>
      </c>
      <c r="T133" t="s">
        <v>14</v>
      </c>
      <c r="U133" s="25">
        <v>0.46250000000000002</v>
      </c>
      <c r="V133" t="s">
        <v>14</v>
      </c>
    </row>
    <row r="134" spans="1:22" ht="16.5" x14ac:dyDescent="0.25">
      <c r="A134" t="s">
        <v>0</v>
      </c>
      <c r="B134" t="s">
        <v>454</v>
      </c>
      <c r="C134">
        <v>10</v>
      </c>
      <c r="D134">
        <f>Table1[[#This Row],[Skott]]-SUM(Table1[[#This Row],[T1]:[T5]])</f>
        <v>5</v>
      </c>
      <c r="E134" s="29">
        <f>IFERROR(-(SUM(Table1[[#This Row],[T1]:[T5]])-Table1[[#This Row],[Skott]])/Table1[[#This Row],[Skott]],"")</f>
        <v>0.5</v>
      </c>
      <c r="F134" s="27">
        <f>IFERROR(LEFT(Table1[[#This Row],[L]],1)*1,"")</f>
        <v>3</v>
      </c>
      <c r="G134" s="27">
        <f>IFERROR(RIGHT(LEFT(Table1[[#This Row],[L]],2),1)*1,"")</f>
        <v>2</v>
      </c>
      <c r="H134" s="27" t="str">
        <f>IFERROR(IF(Table1[[#This Row],[Skott]]=10,"",RIGHT(Table1[[#This Row],[L]],1))*1,"")</f>
        <v/>
      </c>
      <c r="I134" s="27" t="str">
        <f>IFERROR(LEFT(Table1[[#This Row],[S]],1)*1,"")</f>
        <v/>
      </c>
      <c r="J134" s="27" t="str">
        <f>IFERROR(RIGHT(LEFT(Table1[[#This Row],[S]],2),1)*1,"")</f>
        <v/>
      </c>
      <c r="K134">
        <f>IF(Table1[[#This Row],[Plac]]="",0,IFERROR(VLOOKUP(Table1[[#This Row],[Plac]],Referens!$B$16:$C$28,2,0),1))</f>
        <v>13</v>
      </c>
      <c r="L134">
        <v>5</v>
      </c>
      <c r="M134">
        <v>2</v>
      </c>
      <c r="N134">
        <v>44</v>
      </c>
      <c r="O134" t="s">
        <v>17</v>
      </c>
      <c r="P134" s="10" t="s">
        <v>18</v>
      </c>
      <c r="Q134">
        <v>32</v>
      </c>
      <c r="R134"/>
      <c r="S134" s="25">
        <v>0.47916666666666669</v>
      </c>
      <c r="T134" s="25">
        <v>0.10416666666666667</v>
      </c>
      <c r="U134" s="25">
        <v>0.58333333333333337</v>
      </c>
      <c r="V134" s="25">
        <v>0.14444444444444443</v>
      </c>
    </row>
    <row r="135" spans="1:22" ht="16.5" x14ac:dyDescent="0.25">
      <c r="A135" t="s">
        <v>69</v>
      </c>
      <c r="B135" t="s">
        <v>454</v>
      </c>
      <c r="C135">
        <v>15</v>
      </c>
      <c r="D135">
        <f>Table1[[#This Row],[Skott]]-SUM(Table1[[#This Row],[T1]:[T5]])</f>
        <v>7</v>
      </c>
      <c r="E135" s="29">
        <f>IFERROR(-(SUM(Table1[[#This Row],[T1]:[T5]])-Table1[[#This Row],[Skott]])/Table1[[#This Row],[Skott]],"")</f>
        <v>0.46666666666666667</v>
      </c>
      <c r="F135" s="27">
        <f>IFERROR(LEFT(Table1[[#This Row],[L]],1)*1,"")</f>
        <v>5</v>
      </c>
      <c r="G135" s="27">
        <f>IFERROR(RIGHT(LEFT(Table1[[#This Row],[L]],2),1)*1,"")</f>
        <v>1</v>
      </c>
      <c r="H135" s="27">
        <f>IFERROR(IF(Table1[[#This Row],[Skott]]=10,"",RIGHT(Table1[[#This Row],[L]],1))*1,"")</f>
        <v>2</v>
      </c>
      <c r="I135" s="27" t="str">
        <f>IFERROR(LEFT(Table1[[#This Row],[S]],1)*1,"")</f>
        <v/>
      </c>
      <c r="J135" s="27" t="str">
        <f>IFERROR(RIGHT(LEFT(Table1[[#This Row],[S]],2),1)*1,"")</f>
        <v/>
      </c>
      <c r="K135">
        <f>IF(Table1[[#This Row],[Plac]]="",0,IFERROR(VLOOKUP(Table1[[#This Row],[Plac]],Referens!$B$16:$C$28,2,0),1))</f>
        <v>10</v>
      </c>
      <c r="L135">
        <f>Table1[[#This Row],[Poäng]]</f>
        <v>10</v>
      </c>
      <c r="M135">
        <v>5</v>
      </c>
      <c r="N135">
        <v>75</v>
      </c>
      <c r="O135" t="s">
        <v>77</v>
      </c>
      <c r="P135" s="10" t="s">
        <v>18</v>
      </c>
      <c r="Q135">
        <v>512</v>
      </c>
      <c r="R135"/>
      <c r="S135" s="25">
        <v>0.79513888888888884</v>
      </c>
      <c r="T135" s="25">
        <v>0.16666666666666666</v>
      </c>
      <c r="U135" s="25">
        <v>0.96180555555555558</v>
      </c>
      <c r="V135" s="25">
        <v>0.22083333333333333</v>
      </c>
    </row>
    <row r="136" spans="1:22" ht="16.5" x14ac:dyDescent="0.25">
      <c r="A136" t="s">
        <v>69</v>
      </c>
      <c r="B136" t="s">
        <v>454</v>
      </c>
      <c r="C136">
        <v>15</v>
      </c>
      <c r="D136">
        <f>Table1[[#This Row],[Skott]]-SUM(Table1[[#This Row],[T1]:[T5]])</f>
        <v>2</v>
      </c>
      <c r="E136" s="29">
        <f>IFERROR(-(SUM(Table1[[#This Row],[T1]:[T5]])-Table1[[#This Row],[Skott]])/Table1[[#This Row],[Skott]],"")</f>
        <v>0.13333333333333333</v>
      </c>
      <c r="F136" s="27">
        <f>IFERROR(LEFT(Table1[[#This Row],[L]],1)*1,"")</f>
        <v>4</v>
      </c>
      <c r="G136" s="27">
        <f>IFERROR(RIGHT(LEFT(Table1[[#This Row],[L]],2),1)*1,"")</f>
        <v>5</v>
      </c>
      <c r="H136" s="27">
        <f>IFERROR(IF(Table1[[#This Row],[Skott]]=10,"",RIGHT(Table1[[#This Row],[L]],1))*1,"")</f>
        <v>4</v>
      </c>
      <c r="I136" s="27" t="str">
        <f>IFERROR(LEFT(Table1[[#This Row],[S]],1)*1,"")</f>
        <v/>
      </c>
      <c r="J136" s="27" t="str">
        <f>IFERROR(RIGHT(LEFT(Table1[[#This Row],[S]],2),1)*1,"")</f>
        <v/>
      </c>
      <c r="K136">
        <f>IF(Table1[[#This Row],[Plac]]="",0,IFERROR(VLOOKUP(Table1[[#This Row],[Plac]],Referens!$B$16:$C$28,2,0),1))</f>
        <v>4</v>
      </c>
      <c r="L136">
        <f>Table1[[#This Row],[Poäng]]</f>
        <v>4</v>
      </c>
      <c r="M136">
        <v>11</v>
      </c>
      <c r="N136">
        <v>71</v>
      </c>
      <c r="O136" t="s">
        <v>78</v>
      </c>
      <c r="P136" s="10" t="s">
        <v>18</v>
      </c>
      <c r="Q136">
        <v>454</v>
      </c>
      <c r="R136"/>
      <c r="S136" s="26">
        <v>1.0506944444444444</v>
      </c>
      <c r="T136" s="25">
        <v>0.27083333333333331</v>
      </c>
      <c r="U136" s="26">
        <v>1.3215277777777779</v>
      </c>
      <c r="V136" s="25">
        <v>0.5805555555555556</v>
      </c>
    </row>
    <row r="137" spans="1:22" ht="16.5" x14ac:dyDescent="0.25">
      <c r="A137" t="s">
        <v>45</v>
      </c>
      <c r="B137" t="s">
        <v>454</v>
      </c>
      <c r="C137">
        <v>15</v>
      </c>
      <c r="D137">
        <f>Table1[[#This Row],[Skott]]-SUM(Table1[[#This Row],[T1]:[T5]])</f>
        <v>10</v>
      </c>
      <c r="E137" s="29">
        <f>IFERROR(-(SUM(Table1[[#This Row],[T1]:[T5]])-Table1[[#This Row],[Skott]])/Table1[[#This Row],[Skott]],"")</f>
        <v>0.66666666666666663</v>
      </c>
      <c r="F137" s="27">
        <f>IFERROR(LEFT(Table1[[#This Row],[L]],1)*1,"")</f>
        <v>1</v>
      </c>
      <c r="G137" s="27">
        <f>IFERROR(RIGHT(LEFT(Table1[[#This Row],[L]],2),1)*1,"")</f>
        <v>3</v>
      </c>
      <c r="H137" s="27">
        <f>IFERROR(IF(Table1[[#This Row],[Skott]]=10,"",RIGHT(Table1[[#This Row],[L]],1))*1,"")</f>
        <v>1</v>
      </c>
      <c r="I137" s="27" t="str">
        <f>IFERROR(LEFT(Table1[[#This Row],[S]],1)*1,"")</f>
        <v/>
      </c>
      <c r="J137" s="27" t="str">
        <f>IFERROR(RIGHT(LEFT(Table1[[#This Row],[S]],2),1)*1,"")</f>
        <v/>
      </c>
      <c r="K137">
        <f>IF(Table1[[#This Row],[Plac]]="",0,IFERROR(VLOOKUP(Table1[[#This Row],[Plac]],Referens!$B$16:$C$28,2,0),1))</f>
        <v>13</v>
      </c>
      <c r="L137">
        <f>Table1[[#This Row],[Poäng]]</f>
        <v>13</v>
      </c>
      <c r="M137">
        <v>2</v>
      </c>
      <c r="N137">
        <v>94</v>
      </c>
      <c r="O137" t="s">
        <v>51</v>
      </c>
      <c r="P137" s="10" t="s">
        <v>18</v>
      </c>
      <c r="Q137">
        <v>131</v>
      </c>
      <c r="R137"/>
      <c r="S137" s="25">
        <v>0.70833333333333337</v>
      </c>
      <c r="T137" s="25">
        <v>0.10416666666666667</v>
      </c>
      <c r="U137" s="25">
        <v>0.8125</v>
      </c>
      <c r="V137" s="25">
        <v>4.8611111111111112E-2</v>
      </c>
    </row>
    <row r="138" spans="1:22" ht="16.5" x14ac:dyDescent="0.25">
      <c r="A138" t="s">
        <v>45</v>
      </c>
      <c r="B138" t="s">
        <v>454</v>
      </c>
      <c r="C138">
        <v>15</v>
      </c>
      <c r="D138">
        <f>Table1[[#This Row],[Skott]]-SUM(Table1[[#This Row],[T1]:[T5]])</f>
        <v>10</v>
      </c>
      <c r="E138" s="29">
        <f>IFERROR(-(SUM(Table1[[#This Row],[T1]:[T5]])-Table1[[#This Row],[Skott]])/Table1[[#This Row],[Skott]],"")</f>
        <v>0.66666666666666663</v>
      </c>
      <c r="F138" s="27">
        <f>IFERROR(LEFT(Table1[[#This Row],[L]],1)*1,"")</f>
        <v>2</v>
      </c>
      <c r="G138" s="27">
        <f>IFERROR(RIGHT(LEFT(Table1[[#This Row],[L]],2),1)*1,"")</f>
        <v>3</v>
      </c>
      <c r="H138" s="27">
        <f>IFERROR(IF(Table1[[#This Row],[Skott]]=10,"",RIGHT(Table1[[#This Row],[L]],1))*1,"")</f>
        <v>0</v>
      </c>
      <c r="I138" s="27" t="str">
        <f>IFERROR(LEFT(Table1[[#This Row],[S]],1)*1,"")</f>
        <v/>
      </c>
      <c r="J138" s="27" t="str">
        <f>IFERROR(RIGHT(LEFT(Table1[[#This Row],[S]],2),1)*1,"")</f>
        <v/>
      </c>
      <c r="K138">
        <f>IF(Table1[[#This Row],[Plac]]="",0,IFERROR(VLOOKUP(Table1[[#This Row],[Plac]],Referens!$B$16:$C$28,2,0),1))</f>
        <v>12</v>
      </c>
      <c r="L138">
        <f>Table1[[#This Row],[Poäng]]</f>
        <v>12</v>
      </c>
      <c r="M138">
        <v>3</v>
      </c>
      <c r="N138">
        <v>96</v>
      </c>
      <c r="O138" t="s">
        <v>56</v>
      </c>
      <c r="P138" s="10" t="s">
        <v>18</v>
      </c>
      <c r="Q138">
        <v>230</v>
      </c>
      <c r="R138"/>
      <c r="S138" s="25">
        <v>0.70972222222222225</v>
      </c>
      <c r="T138" s="25">
        <v>0.10416666666666667</v>
      </c>
      <c r="U138" s="25">
        <v>0.81388888888888888</v>
      </c>
      <c r="V138" s="25">
        <v>0.05</v>
      </c>
    </row>
    <row r="139" spans="1:22" ht="16.5" x14ac:dyDescent="0.25">
      <c r="A139" t="s">
        <v>45</v>
      </c>
      <c r="B139" t="s">
        <v>454</v>
      </c>
      <c r="C139">
        <v>15</v>
      </c>
      <c r="D139">
        <f>Table1[[#This Row],[Skott]]-SUM(Table1[[#This Row],[T1]:[T5]])</f>
        <v>7</v>
      </c>
      <c r="E139" s="29">
        <f>IFERROR(-(SUM(Table1[[#This Row],[T1]:[T5]])-Table1[[#This Row],[Skott]])/Table1[[#This Row],[Skott]],"")</f>
        <v>0.46666666666666667</v>
      </c>
      <c r="F139" s="27">
        <f>IFERROR(LEFT(Table1[[#This Row],[L]],1)*1,"")</f>
        <v>2</v>
      </c>
      <c r="G139" s="27">
        <f>IFERROR(RIGHT(LEFT(Table1[[#This Row],[L]],2),1)*1,"")</f>
        <v>4</v>
      </c>
      <c r="H139" s="27">
        <f>IFERROR(IF(Table1[[#This Row],[Skott]]=10,"",RIGHT(Table1[[#This Row],[L]],1))*1,"")</f>
        <v>2</v>
      </c>
      <c r="I139" s="27" t="str">
        <f>IFERROR(LEFT(Table1[[#This Row],[S]],1)*1,"")</f>
        <v/>
      </c>
      <c r="J139" s="27" t="str">
        <f>IFERROR(RIGHT(LEFT(Table1[[#This Row],[S]],2),1)*1,"")</f>
        <v/>
      </c>
      <c r="K139">
        <f>IF(Table1[[#This Row],[Plac]]="",0,IFERROR(VLOOKUP(Table1[[#This Row],[Plac]],Referens!$B$16:$C$28,2,0),1))</f>
        <v>10</v>
      </c>
      <c r="L139">
        <f>Table1[[#This Row],[Poäng]]</f>
        <v>10</v>
      </c>
      <c r="M139">
        <v>5</v>
      </c>
      <c r="N139">
        <v>93</v>
      </c>
      <c r="O139" t="s">
        <v>50</v>
      </c>
      <c r="P139" s="10" t="s">
        <v>18</v>
      </c>
      <c r="Q139">
        <v>242</v>
      </c>
      <c r="R139"/>
      <c r="S139" s="25">
        <v>0.69097222222222221</v>
      </c>
      <c r="T139" s="25">
        <v>0.16666666666666666</v>
      </c>
      <c r="U139" s="25">
        <v>0.85763888888888884</v>
      </c>
      <c r="V139" s="25">
        <v>9.375E-2</v>
      </c>
    </row>
    <row r="140" spans="1:22" ht="16.5" x14ac:dyDescent="0.25">
      <c r="A140" t="s">
        <v>45</v>
      </c>
      <c r="B140" t="s">
        <v>454</v>
      </c>
      <c r="C140">
        <v>15</v>
      </c>
      <c r="D140">
        <f>Table1[[#This Row],[Skott]]-SUM(Table1[[#This Row],[T1]:[T5]])</f>
        <v>2</v>
      </c>
      <c r="E140" s="29">
        <f>IFERROR(-(SUM(Table1[[#This Row],[T1]:[T5]])-Table1[[#This Row],[Skott]])/Table1[[#This Row],[Skott]],"")</f>
        <v>0.13333333333333333</v>
      </c>
      <c r="F140" s="27">
        <f>IFERROR(LEFT(Table1[[#This Row],[L]],1)*1,"")</f>
        <v>4</v>
      </c>
      <c r="G140" s="27">
        <f>IFERROR(RIGHT(LEFT(Table1[[#This Row],[L]],2),1)*1,"")</f>
        <v>4</v>
      </c>
      <c r="H140" s="27">
        <f>IFERROR(IF(Table1[[#This Row],[Skott]]=10,"",RIGHT(Table1[[#This Row],[L]],1))*1,"")</f>
        <v>5</v>
      </c>
      <c r="I140" s="27" t="str">
        <f>IFERROR(LEFT(Table1[[#This Row],[S]],1)*1,"")</f>
        <v/>
      </c>
      <c r="J140" s="27" t="str">
        <f>IFERROR(RIGHT(LEFT(Table1[[#This Row],[S]],2),1)*1,"")</f>
        <v/>
      </c>
      <c r="K140">
        <f>IF(Table1[[#This Row],[Plac]]="",0,IFERROR(VLOOKUP(Table1[[#This Row],[Plac]],Referens!$B$16:$C$28,2,0),1))</f>
        <v>6</v>
      </c>
      <c r="L140">
        <f>Table1[[#This Row],[Poäng]]</f>
        <v>6</v>
      </c>
      <c r="M140">
        <v>9</v>
      </c>
      <c r="N140">
        <v>99</v>
      </c>
      <c r="O140" t="s">
        <v>59</v>
      </c>
      <c r="P140" s="10" t="s">
        <v>18</v>
      </c>
      <c r="Q140">
        <v>445</v>
      </c>
      <c r="R140"/>
      <c r="S140" s="26">
        <v>1.1555555555555554</v>
      </c>
      <c r="T140" s="25">
        <v>0.27083333333333331</v>
      </c>
      <c r="U140" s="26">
        <v>1.4263888888888889</v>
      </c>
      <c r="V140" s="25">
        <v>0.66249999999999998</v>
      </c>
    </row>
    <row r="141" spans="1:22" ht="16.5" x14ac:dyDescent="0.25">
      <c r="A141" t="s">
        <v>108</v>
      </c>
      <c r="B141" t="s">
        <v>454</v>
      </c>
      <c r="C141">
        <v>15</v>
      </c>
      <c r="D141">
        <f>Table1[[#This Row],[Skott]]-SUM(Table1[[#This Row],[T1]:[T5]])</f>
        <v>4</v>
      </c>
      <c r="E141" s="29">
        <f>IFERROR(-(SUM(Table1[[#This Row],[T1]:[T5]])-Table1[[#This Row],[Skott]])/Table1[[#This Row],[Skott]],"")</f>
        <v>0.26666666666666666</v>
      </c>
      <c r="F141" s="27">
        <f>IFERROR(LEFT(Table1[[#This Row],[L]],1)*1,"")</f>
        <v>2</v>
      </c>
      <c r="G141" s="27">
        <f>IFERROR(RIGHT(LEFT(Table1[[#This Row],[L]],2),1)*1,"")</f>
        <v>5</v>
      </c>
      <c r="H141" s="27">
        <f>IFERROR(IF(Table1[[#This Row],[Skott]]=10,"",RIGHT(Table1[[#This Row],[L]],1))*1,"")</f>
        <v>4</v>
      </c>
      <c r="I141" s="27" t="str">
        <f>IFERROR(LEFT(Table1[[#This Row],[S]],1)*1,"")</f>
        <v/>
      </c>
      <c r="J141" s="27" t="str">
        <f>IFERROR(RIGHT(LEFT(Table1[[#This Row],[S]],2),1)*1,"")</f>
        <v/>
      </c>
      <c r="K141">
        <f>IF(Table1[[#This Row],[Plac]]="",0,IFERROR(VLOOKUP(Table1[[#This Row],[Plac]],Referens!$B$16:$C$28,2,0),1))</f>
        <v>9</v>
      </c>
      <c r="L141">
        <f>Table1[[#This Row],[Poäng]]</f>
        <v>9</v>
      </c>
      <c r="M141">
        <v>6</v>
      </c>
      <c r="N141">
        <v>116</v>
      </c>
      <c r="O141" t="s">
        <v>113</v>
      </c>
      <c r="P141" s="10" t="s">
        <v>18</v>
      </c>
      <c r="Q141">
        <v>254</v>
      </c>
      <c r="R141"/>
      <c r="S141" s="26">
        <v>1.2409722222222221</v>
      </c>
      <c r="T141" s="25">
        <v>0.22916666666666666</v>
      </c>
      <c r="U141" s="26">
        <v>1.4701388888888889</v>
      </c>
      <c r="V141" s="25">
        <v>0.55972222222222223</v>
      </c>
    </row>
    <row r="142" spans="1:22" ht="16.5" x14ac:dyDescent="0.25">
      <c r="A142" t="s">
        <v>94</v>
      </c>
      <c r="B142" t="s">
        <v>454</v>
      </c>
      <c r="C142">
        <v>15</v>
      </c>
      <c r="D142">
        <f>Table1[[#This Row],[Skott]]-SUM(Table1[[#This Row],[T1]:[T5]])</f>
        <v>10</v>
      </c>
      <c r="E142" s="29">
        <f>IFERROR(-(SUM(Table1[[#This Row],[T1]:[T5]])-Table1[[#This Row],[Skott]])/Table1[[#This Row],[Skott]],"")</f>
        <v>0.66666666666666663</v>
      </c>
      <c r="F142" s="27">
        <f>IFERROR(LEFT(Table1[[#This Row],[L]],1)*1,"")</f>
        <v>2</v>
      </c>
      <c r="G142" s="27">
        <f>IFERROR(RIGHT(LEFT(Table1[[#This Row],[L]],2),1)*1,"")</f>
        <v>1</v>
      </c>
      <c r="H142" s="27">
        <f>IFERROR(IF(Table1[[#This Row],[Skott]]=10,"",RIGHT(Table1[[#This Row],[L]],1))*1,"")</f>
        <v>2</v>
      </c>
      <c r="I142" s="27" t="str">
        <f>IFERROR(LEFT(Table1[[#This Row],[S]],1)*1,"")</f>
        <v/>
      </c>
      <c r="J142" s="27" t="str">
        <f>IFERROR(RIGHT(LEFT(Table1[[#This Row],[S]],2),1)*1,"")</f>
        <v/>
      </c>
      <c r="K142">
        <f>IF(Table1[[#This Row],[Plac]]="",0,IFERROR(VLOOKUP(Table1[[#This Row],[Plac]],Referens!$B$16:$C$28,2,0),1))</f>
        <v>13</v>
      </c>
      <c r="L142">
        <f>Table1[[#This Row],[Poäng]]</f>
        <v>13</v>
      </c>
      <c r="M142">
        <v>2</v>
      </c>
      <c r="N142">
        <v>124</v>
      </c>
      <c r="O142" t="s">
        <v>98</v>
      </c>
      <c r="P142" s="10" t="s">
        <v>18</v>
      </c>
      <c r="Q142">
        <v>212</v>
      </c>
      <c r="R142"/>
      <c r="S142" s="25">
        <v>0.94374999999999998</v>
      </c>
      <c r="T142" s="25">
        <v>0.10416666666666667</v>
      </c>
      <c r="U142" s="26">
        <v>1.0479166666666666</v>
      </c>
      <c r="V142" s="25">
        <v>5.5555555555555558E-3</v>
      </c>
    </row>
    <row r="143" spans="1:22" ht="16.5" x14ac:dyDescent="0.25">
      <c r="A143" t="s">
        <v>94</v>
      </c>
      <c r="B143" t="s">
        <v>454</v>
      </c>
      <c r="C143">
        <v>15</v>
      </c>
      <c r="D143">
        <f>Table1[[#This Row],[Skott]]-SUM(Table1[[#This Row],[T1]:[T5]])</f>
        <v>8</v>
      </c>
      <c r="E143" s="29">
        <f>IFERROR(-(SUM(Table1[[#This Row],[T1]:[T5]])-Table1[[#This Row],[Skott]])/Table1[[#This Row],[Skott]],"")</f>
        <v>0.53333333333333333</v>
      </c>
      <c r="F143" s="27">
        <f>IFERROR(LEFT(Table1[[#This Row],[L]],1)*1,"")</f>
        <v>2</v>
      </c>
      <c r="G143" s="27">
        <f>IFERROR(RIGHT(LEFT(Table1[[#This Row],[L]],2),1)*1,"")</f>
        <v>2</v>
      </c>
      <c r="H143" s="27">
        <f>IFERROR(IF(Table1[[#This Row],[Skott]]=10,"",RIGHT(Table1[[#This Row],[L]],1))*1,"")</f>
        <v>3</v>
      </c>
      <c r="I143" s="27" t="str">
        <f>IFERROR(LEFT(Table1[[#This Row],[S]],1)*1,"")</f>
        <v/>
      </c>
      <c r="J143" s="27" t="str">
        <f>IFERROR(RIGHT(LEFT(Table1[[#This Row],[S]],2),1)*1,"")</f>
        <v/>
      </c>
      <c r="K143">
        <f>IF(Table1[[#This Row],[Plac]]="",0,IFERROR(VLOOKUP(Table1[[#This Row],[Plac]],Referens!$B$16:$C$28,2,0),1))</f>
        <v>12</v>
      </c>
      <c r="L143">
        <f>Table1[[#This Row],[Poäng]]</f>
        <v>12</v>
      </c>
      <c r="M143">
        <v>3</v>
      </c>
      <c r="N143">
        <v>128</v>
      </c>
      <c r="O143" t="s">
        <v>101</v>
      </c>
      <c r="P143" s="10" t="s">
        <v>18</v>
      </c>
      <c r="Q143">
        <v>223</v>
      </c>
      <c r="R143"/>
      <c r="S143" s="25">
        <v>0.9194444444444444</v>
      </c>
      <c r="T143" s="25">
        <v>0.14583333333333334</v>
      </c>
      <c r="U143" s="26">
        <v>1.0652777777777778</v>
      </c>
      <c r="V143" s="25">
        <v>2.2916666666666665E-2</v>
      </c>
    </row>
    <row r="144" spans="1:22" ht="16.5" x14ac:dyDescent="0.25">
      <c r="A144" t="s">
        <v>94</v>
      </c>
      <c r="B144" t="s">
        <v>454</v>
      </c>
      <c r="C144">
        <v>15</v>
      </c>
      <c r="D144">
        <f>Table1[[#This Row],[Skott]]-SUM(Table1[[#This Row],[T1]:[T5]])</f>
        <v>5</v>
      </c>
      <c r="E144" s="29">
        <f>IFERROR(-(SUM(Table1[[#This Row],[T1]:[T5]])-Table1[[#This Row],[Skott]])/Table1[[#This Row],[Skott]],"")</f>
        <v>0.33333333333333331</v>
      </c>
      <c r="F144" s="27">
        <f>IFERROR(LEFT(Table1[[#This Row],[L]],1)*1,"")</f>
        <v>2</v>
      </c>
      <c r="G144" s="27">
        <f>IFERROR(RIGHT(LEFT(Table1[[#This Row],[L]],2),1)*1,"")</f>
        <v>4</v>
      </c>
      <c r="H144" s="27">
        <f>IFERROR(IF(Table1[[#This Row],[Skott]]=10,"",RIGHT(Table1[[#This Row],[L]],1))*1,"")</f>
        <v>4</v>
      </c>
      <c r="I144" s="27" t="str">
        <f>IFERROR(LEFT(Table1[[#This Row],[S]],1)*1,"")</f>
        <v/>
      </c>
      <c r="J144" s="27" t="str">
        <f>IFERROR(RIGHT(LEFT(Table1[[#This Row],[S]],2),1)*1,"")</f>
        <v/>
      </c>
      <c r="K144">
        <f>IF(Table1[[#This Row],[Plac]]="",0,IFERROR(VLOOKUP(Table1[[#This Row],[Plac]],Referens!$B$16:$C$28,2,0),1))</f>
        <v>11</v>
      </c>
      <c r="L144">
        <f>Table1[[#This Row],[Poäng]]</f>
        <v>11</v>
      </c>
      <c r="M144">
        <v>4</v>
      </c>
      <c r="N144">
        <v>120</v>
      </c>
      <c r="O144" t="s">
        <v>97</v>
      </c>
      <c r="P144" s="10" t="s">
        <v>18</v>
      </c>
      <c r="Q144">
        <v>244</v>
      </c>
      <c r="R144"/>
      <c r="S144" s="25">
        <v>0.85902777777777772</v>
      </c>
      <c r="T144" s="25">
        <v>0.20833333333333334</v>
      </c>
      <c r="U144" s="26">
        <v>1.0673611111111112</v>
      </c>
      <c r="V144" s="25">
        <v>2.5000000000000001E-2</v>
      </c>
    </row>
    <row r="145" spans="1:23" ht="16.5" x14ac:dyDescent="0.25">
      <c r="A145" t="s">
        <v>94</v>
      </c>
      <c r="B145" t="s">
        <v>454</v>
      </c>
      <c r="C145">
        <v>15</v>
      </c>
      <c r="D145">
        <f>Table1[[#This Row],[Skott]]-SUM(Table1[[#This Row],[T1]:[T5]])</f>
        <v>7</v>
      </c>
      <c r="E145" s="29">
        <f>IFERROR(-(SUM(Table1[[#This Row],[T1]:[T5]])-Table1[[#This Row],[Skott]])/Table1[[#This Row],[Skott]],"")</f>
        <v>0.46666666666666667</v>
      </c>
      <c r="F145" s="27">
        <f>IFERROR(LEFT(Table1[[#This Row],[L]],1)*1,"")</f>
        <v>3</v>
      </c>
      <c r="G145" s="27">
        <f>IFERROR(RIGHT(LEFT(Table1[[#This Row],[L]],2),1)*1,"")</f>
        <v>3</v>
      </c>
      <c r="H145" s="27">
        <f>IFERROR(IF(Table1[[#This Row],[Skott]]=10,"",RIGHT(Table1[[#This Row],[L]],1))*1,"")</f>
        <v>2</v>
      </c>
      <c r="I145" s="27" t="str">
        <f>IFERROR(LEFT(Table1[[#This Row],[S]],1)*1,"")</f>
        <v/>
      </c>
      <c r="J145" s="27" t="str">
        <f>IFERROR(RIGHT(LEFT(Table1[[#This Row],[S]],2),1)*1,"")</f>
        <v/>
      </c>
      <c r="K145">
        <f>IF(Table1[[#This Row],[Plac]]="",0,IFERROR(VLOOKUP(Table1[[#This Row],[Plac]],Referens!$B$16:$C$28,2,0),1))</f>
        <v>10</v>
      </c>
      <c r="L145">
        <f>Table1[[#This Row],[Poäng]]</f>
        <v>10</v>
      </c>
      <c r="M145">
        <v>5</v>
      </c>
      <c r="N145">
        <v>130</v>
      </c>
      <c r="O145" t="s">
        <v>103</v>
      </c>
      <c r="P145" s="10" t="s">
        <v>18</v>
      </c>
      <c r="Q145">
        <v>332</v>
      </c>
      <c r="R145"/>
      <c r="S145" s="25">
        <v>0.92986111111111114</v>
      </c>
      <c r="T145" s="25">
        <v>0.16666666666666666</v>
      </c>
      <c r="U145" s="26">
        <v>1.0965277777777778</v>
      </c>
      <c r="V145" s="25">
        <v>5.4166666666666669E-2</v>
      </c>
    </row>
    <row r="146" spans="1:23" ht="16.5" x14ac:dyDescent="0.25">
      <c r="A146" t="s">
        <v>94</v>
      </c>
      <c r="B146" t="s">
        <v>454</v>
      </c>
      <c r="C146" s="31"/>
      <c r="D146" s="31"/>
      <c r="E146" s="32"/>
      <c r="F146" s="27" t="str">
        <f>IFERROR(LEFT(Table1[[#This Row],[L]],1)*1,"")</f>
        <v/>
      </c>
      <c r="G146" s="27" t="str">
        <f>IFERROR(RIGHT(LEFT(Table1[[#This Row],[L]],2),1)*1,"")</f>
        <v/>
      </c>
      <c r="H146" s="27" t="str">
        <f>IFERROR(IF(Table1[[#This Row],[Skott]]=10,"",RIGHT(Table1[[#This Row],[L]],1))*1,"")</f>
        <v/>
      </c>
      <c r="I146" s="27" t="str">
        <f>IFERROR(LEFT(Table1[[#This Row],[S]],1)*1,"")</f>
        <v/>
      </c>
      <c r="J146" s="27" t="str">
        <f>IFERROR(RIGHT(LEFT(Table1[[#This Row],[S]],2),1)*1,"")</f>
        <v/>
      </c>
      <c r="K146" s="31"/>
      <c r="L146" s="31"/>
      <c r="N146">
        <v>118</v>
      </c>
      <c r="O146" t="s">
        <v>106</v>
      </c>
      <c r="P146" s="10" t="s">
        <v>18</v>
      </c>
      <c r="Q146"/>
      <c r="R146"/>
      <c r="S146" t="s">
        <v>14</v>
      </c>
      <c r="T146" t="s">
        <v>14</v>
      </c>
      <c r="U146" t="s">
        <v>14</v>
      </c>
      <c r="W146" t="s">
        <v>34</v>
      </c>
    </row>
    <row r="147" spans="1:23" ht="16.5" x14ac:dyDescent="0.25">
      <c r="A147" t="s">
        <v>115</v>
      </c>
      <c r="B147" t="s">
        <v>454</v>
      </c>
      <c r="C147">
        <v>20</v>
      </c>
      <c r="D147">
        <f>Table1[[#This Row],[Skott]]-SUM(Table1[[#This Row],[T1]:[T5]])</f>
        <v>8</v>
      </c>
      <c r="E147" s="29">
        <f>IFERROR(-(SUM(Table1[[#This Row],[T1]:[T5]])-Table1[[#This Row],[Skott]])/Table1[[#This Row],[Skott]],"")</f>
        <v>0.4</v>
      </c>
      <c r="F147" s="27">
        <f>IFERROR(LEFT(Table1[[#This Row],[L]],1)*1,"")</f>
        <v>5</v>
      </c>
      <c r="G147" s="27">
        <f>IFERROR(RIGHT(LEFT(Table1[[#This Row],[L]],2),1)*1,"")</f>
        <v>3</v>
      </c>
      <c r="H147" s="30"/>
      <c r="I147" s="27">
        <f>IFERROR(LEFT(Table1[[#This Row],[S]],1)*1,"")</f>
        <v>2</v>
      </c>
      <c r="J147" s="27">
        <f>IFERROR(RIGHT(LEFT(Table1[[#This Row],[S]],2),1)*1,"")</f>
        <v>2</v>
      </c>
      <c r="K147">
        <f>IF(Table1[[#This Row],[Plac]]="",0,IFERROR(VLOOKUP(Table1[[#This Row],[Plac]],Referens!$B$16:$C$28,2,0),1))</f>
        <v>13</v>
      </c>
      <c r="L147">
        <f>Table1[[#This Row],[Poäng]]</f>
        <v>13</v>
      </c>
      <c r="M147">
        <v>2</v>
      </c>
      <c r="N147">
        <v>142</v>
      </c>
      <c r="O147" t="s">
        <v>116</v>
      </c>
      <c r="P147" s="10" t="s">
        <v>18</v>
      </c>
      <c r="Q147">
        <v>53</v>
      </c>
      <c r="R147">
        <v>22</v>
      </c>
      <c r="S147" s="26">
        <v>1.7708333333333333</v>
      </c>
      <c r="T147" s="25">
        <v>0.375</v>
      </c>
      <c r="U147" s="26">
        <v>2.1458333333333335</v>
      </c>
      <c r="V147" s="25">
        <v>0.2388888888888889</v>
      </c>
    </row>
    <row r="148" spans="1:23" ht="16.5" x14ac:dyDescent="0.25">
      <c r="A148" t="s">
        <v>486</v>
      </c>
      <c r="B148" t="s">
        <v>454</v>
      </c>
      <c r="C148">
        <v>20</v>
      </c>
      <c r="D148">
        <f>Table1[[#This Row],[Skott]]-SUM(Table1[[#This Row],[T1]:[T5]])</f>
        <v>3</v>
      </c>
      <c r="E148" s="29">
        <f>IFERROR(-(SUM(Table1[[#This Row],[T1]:[T5]])-Table1[[#This Row],[Skott]])/Table1[[#This Row],[Skott]],"")</f>
        <v>0.15</v>
      </c>
      <c r="F148" s="27">
        <f>IFERROR(LEFT(Table1[[#This Row],[L]],1)*1,"")</f>
        <v>5</v>
      </c>
      <c r="G148" s="27">
        <f>IFERROR(RIGHT(LEFT(Table1[[#This Row],[L]],2),1)*1,"")</f>
        <v>4</v>
      </c>
      <c r="H148" s="30"/>
      <c r="I148" s="27">
        <f>IFERROR(LEFT(Table1[[#This Row],[S]],1)*1,"")</f>
        <v>4</v>
      </c>
      <c r="J148" s="27">
        <f>IFERROR(RIGHT(LEFT(Table1[[#This Row],[S]],2),1)*1,"")</f>
        <v>4</v>
      </c>
      <c r="K148">
        <f>IF(Table1[[#This Row],[Plac]]="",0,IFERROR(VLOOKUP(Table1[[#This Row],[Plac]],Referens!$B$16:$C$28,2,0),1))</f>
        <v>15</v>
      </c>
      <c r="L148">
        <f>Table1[[#This Row],[Poäng]]</f>
        <v>15</v>
      </c>
      <c r="M148">
        <v>1</v>
      </c>
      <c r="N148">
        <v>151</v>
      </c>
      <c r="O148" t="s">
        <v>128</v>
      </c>
      <c r="P148" s="10" t="s">
        <v>18</v>
      </c>
      <c r="Q148">
        <v>54</v>
      </c>
      <c r="R148">
        <v>44</v>
      </c>
      <c r="S148" s="26">
        <v>1.3861111111111111</v>
      </c>
      <c r="T148" s="25">
        <v>0.53125</v>
      </c>
      <c r="U148" s="26">
        <v>1.9173611111111111</v>
      </c>
      <c r="V148" t="s">
        <v>14</v>
      </c>
    </row>
    <row r="149" spans="1:23" ht="16.5" x14ac:dyDescent="0.25">
      <c r="A149" t="s">
        <v>406</v>
      </c>
      <c r="B149" t="s">
        <v>483</v>
      </c>
      <c r="C149">
        <v>10</v>
      </c>
      <c r="D149">
        <f>Table1[[#This Row],[Skott]]-SUM(Table1[[#This Row],[T1]:[T5]])</f>
        <v>8</v>
      </c>
      <c r="E149" s="29">
        <f>IFERROR(-(SUM(Table1[[#This Row],[T1]:[T5]])-Table1[[#This Row],[Skott]])/Table1[[#This Row],[Skott]],"")</f>
        <v>0.8</v>
      </c>
      <c r="F149" s="27">
        <f>IFERROR(LEFT(Table1[[#This Row],[L]],1)*1,"")</f>
        <v>1</v>
      </c>
      <c r="G149" s="27">
        <f>IFERROR(RIGHT(LEFT(Table1[[#This Row],[L]],2),1)*1,"")</f>
        <v>1</v>
      </c>
      <c r="H149" s="27" t="str">
        <f>IFERROR(IF(Table1[[#This Row],[Skott]]=10,"",RIGHT(Table1[[#This Row],[L]],1))*1,"")</f>
        <v/>
      </c>
      <c r="I149" s="27" t="str">
        <f>IFERROR(LEFT(Table1[[#This Row],[S]],1)*1,"")</f>
        <v/>
      </c>
      <c r="J149" s="27" t="str">
        <f>IFERROR(RIGHT(LEFT(Table1[[#This Row],[S]],2),1)*1,"")</f>
        <v/>
      </c>
      <c r="K149">
        <f>IF(Table1[[#This Row],[Plac]]="",0,IFERROR(VLOOKUP(Table1[[#This Row],[Plac]],Referens!$B$16:$C$28,2,0),1))</f>
        <v>0</v>
      </c>
      <c r="L149">
        <v>5</v>
      </c>
      <c r="N149">
        <v>7</v>
      </c>
      <c r="O149" t="s">
        <v>64</v>
      </c>
      <c r="P149" s="10" t="s">
        <v>18</v>
      </c>
      <c r="Q149">
        <v>11</v>
      </c>
      <c r="R149"/>
      <c r="S149" s="25">
        <v>0.65902777777777777</v>
      </c>
      <c r="T149" t="s">
        <v>14</v>
      </c>
      <c r="U149" s="25">
        <v>0.65902777777777777</v>
      </c>
      <c r="V149" t="s">
        <v>14</v>
      </c>
    </row>
    <row r="150" spans="1:23" ht="16.5" x14ac:dyDescent="0.25">
      <c r="A150" t="s">
        <v>406</v>
      </c>
      <c r="B150" t="s">
        <v>483</v>
      </c>
      <c r="C150">
        <v>10</v>
      </c>
      <c r="D150">
        <f>Table1[[#This Row],[Skott]]-SUM(Table1[[#This Row],[T1]:[T5]])</f>
        <v>8</v>
      </c>
      <c r="E150" s="29">
        <f>IFERROR(-(SUM(Table1[[#This Row],[T1]:[T5]])-Table1[[#This Row],[Skott]])/Table1[[#This Row],[Skott]],"")</f>
        <v>0.8</v>
      </c>
      <c r="F150" s="27">
        <f>IFERROR(LEFT(Table1[[#This Row],[L]],1)*1,"")</f>
        <v>1</v>
      </c>
      <c r="G150" s="27">
        <f>IFERROR(RIGHT(LEFT(Table1[[#This Row],[L]],2),1)*1,"")</f>
        <v>1</v>
      </c>
      <c r="H150" s="27" t="str">
        <f>IFERROR(IF(Table1[[#This Row],[Skott]]=10,"",RIGHT(Table1[[#This Row],[L]],1))*1,"")</f>
        <v/>
      </c>
      <c r="I150" s="27" t="str">
        <f>IFERROR(LEFT(Table1[[#This Row],[S]],1)*1,"")</f>
        <v/>
      </c>
      <c r="J150" s="27" t="str">
        <f>IFERROR(RIGHT(LEFT(Table1[[#This Row],[S]],2),1)*1,"")</f>
        <v/>
      </c>
      <c r="K150">
        <f>IF(Table1[[#This Row],[Plac]]="",0,IFERROR(VLOOKUP(Table1[[#This Row],[Plac]],Referens!$B$16:$C$28,2,0),1))</f>
        <v>0</v>
      </c>
      <c r="L150">
        <v>5</v>
      </c>
      <c r="N150">
        <v>9</v>
      </c>
      <c r="O150" t="s">
        <v>93</v>
      </c>
      <c r="P150" s="10" t="s">
        <v>18</v>
      </c>
      <c r="Q150">
        <v>1</v>
      </c>
      <c r="R150"/>
      <c r="S150" s="25">
        <v>0.60972222222222228</v>
      </c>
      <c r="T150" t="s">
        <v>14</v>
      </c>
      <c r="U150" s="25">
        <v>0.60972222222222228</v>
      </c>
      <c r="V150" t="s">
        <v>14</v>
      </c>
    </row>
    <row r="151" spans="1:23" ht="16.5" x14ac:dyDescent="0.25">
      <c r="A151" t="s">
        <v>36</v>
      </c>
      <c r="B151" t="s">
        <v>483</v>
      </c>
      <c r="C151">
        <v>10</v>
      </c>
      <c r="D151">
        <f>Table1[[#This Row],[Skott]]-SUM(Table1[[#This Row],[T1]:[T5]])</f>
        <v>7</v>
      </c>
      <c r="E151" s="29">
        <f>IFERROR(-(SUM(Table1[[#This Row],[T1]:[T5]])-Table1[[#This Row],[Skott]])/Table1[[#This Row],[Skott]],"")</f>
        <v>0.7</v>
      </c>
      <c r="F151" s="27">
        <f>IFERROR(LEFT(Table1[[#This Row],[L]],1)*1,"")</f>
        <v>2</v>
      </c>
      <c r="G151" s="27">
        <f>IFERROR(RIGHT(LEFT(Table1[[#This Row],[L]],2),1)*1,"")</f>
        <v>1</v>
      </c>
      <c r="H151" s="27" t="str">
        <f>IFERROR(IF(Table1[[#This Row],[Skott]]=10,"",RIGHT(Table1[[#This Row],[L]],1))*1,"")</f>
        <v/>
      </c>
      <c r="I151" s="27" t="str">
        <f>IFERROR(LEFT(Table1[[#This Row],[S]],1)*1,"")</f>
        <v/>
      </c>
      <c r="J151" s="27" t="str">
        <f>IFERROR(RIGHT(LEFT(Table1[[#This Row],[S]],2),1)*1,"")</f>
        <v/>
      </c>
      <c r="K151">
        <f>IF(Table1[[#This Row],[Plac]]="",0,IFERROR(VLOOKUP(Table1[[#This Row],[Plac]],Referens!$B$16:$C$28,2,0),1))</f>
        <v>15</v>
      </c>
      <c r="L151">
        <v>5</v>
      </c>
      <c r="M151">
        <v>1</v>
      </c>
      <c r="N151">
        <v>17</v>
      </c>
      <c r="O151" t="s">
        <v>39</v>
      </c>
      <c r="P151" s="10" t="s">
        <v>18</v>
      </c>
      <c r="Q151">
        <v>21</v>
      </c>
      <c r="R151"/>
      <c r="S151" s="25">
        <v>0.52083333333333337</v>
      </c>
      <c r="T151" t="s">
        <v>14</v>
      </c>
      <c r="U151" s="25">
        <v>0.52083333333333337</v>
      </c>
      <c r="V151" t="s">
        <v>14</v>
      </c>
    </row>
    <row r="152" spans="1:23" ht="16.5" x14ac:dyDescent="0.25">
      <c r="A152" t="s">
        <v>0</v>
      </c>
      <c r="B152" t="s">
        <v>483</v>
      </c>
      <c r="C152">
        <v>10</v>
      </c>
      <c r="D152">
        <f>Table1[[#This Row],[Skott]]-SUM(Table1[[#This Row],[T1]:[T5]])</f>
        <v>4</v>
      </c>
      <c r="E152" s="29">
        <f>IFERROR(-(SUM(Table1[[#This Row],[T1]:[T5]])-Table1[[#This Row],[Skott]])/Table1[[#This Row],[Skott]],"")</f>
        <v>0.4</v>
      </c>
      <c r="F152" s="27">
        <f>IFERROR(LEFT(Table1[[#This Row],[L]],1)*1,"")</f>
        <v>2</v>
      </c>
      <c r="G152" s="27">
        <f>IFERROR(RIGHT(LEFT(Table1[[#This Row],[L]],2),1)*1,"")</f>
        <v>4</v>
      </c>
      <c r="H152" s="27" t="str">
        <f>IFERROR(IF(Table1[[#This Row],[Skott]]=10,"",RIGHT(Table1[[#This Row],[L]],1))*1,"")</f>
        <v/>
      </c>
      <c r="I152" s="27" t="str">
        <f>IFERROR(LEFT(Table1[[#This Row],[S]],1)*1,"")</f>
        <v/>
      </c>
      <c r="J152" s="27" t="str">
        <f>IFERROR(RIGHT(LEFT(Table1[[#This Row],[S]],2),1)*1,"")</f>
        <v/>
      </c>
      <c r="K152">
        <f>IF(Table1[[#This Row],[Plac]]="",0,IFERROR(VLOOKUP(Table1[[#This Row],[Plac]],Referens!$B$16:$C$28,2,0),1))</f>
        <v>13</v>
      </c>
      <c r="L152">
        <v>5</v>
      </c>
      <c r="M152">
        <v>2</v>
      </c>
      <c r="N152">
        <v>22</v>
      </c>
      <c r="O152" t="s">
        <v>17</v>
      </c>
      <c r="P152" s="10" t="s">
        <v>18</v>
      </c>
      <c r="Q152">
        <v>24</v>
      </c>
      <c r="R152"/>
      <c r="S152" s="25">
        <v>0.55833333333333335</v>
      </c>
      <c r="T152" s="25">
        <v>4.1666666666666664E-2</v>
      </c>
      <c r="U152" s="25">
        <v>0.6</v>
      </c>
      <c r="V152" s="25">
        <v>0.17083333333333334</v>
      </c>
      <c r="W152" t="s">
        <v>457</v>
      </c>
    </row>
    <row r="153" spans="1:23" ht="16.5" x14ac:dyDescent="0.25">
      <c r="A153" t="s">
        <v>45</v>
      </c>
      <c r="B153" t="s">
        <v>483</v>
      </c>
      <c r="C153">
        <v>15</v>
      </c>
      <c r="D153">
        <f>Table1[[#This Row],[Skott]]-SUM(Table1[[#This Row],[T1]:[T5]])</f>
        <v>10</v>
      </c>
      <c r="E153" s="29">
        <f>IFERROR(-(SUM(Table1[[#This Row],[T1]:[T5]])-Table1[[#This Row],[Skott]])/Table1[[#This Row],[Skott]],"")</f>
        <v>0.66666666666666663</v>
      </c>
      <c r="F153" s="27">
        <f>IFERROR(LEFT(Table1[[#This Row],[L]],1)*1,"")</f>
        <v>1</v>
      </c>
      <c r="G153" s="27">
        <f>IFERROR(RIGHT(LEFT(Table1[[#This Row],[L]],2),1)*1,"")</f>
        <v>2</v>
      </c>
      <c r="H153" s="27">
        <f>IFERROR(IF(Table1[[#This Row],[Skott]]=10,"",RIGHT(Table1[[#This Row],[L]],1))*1,"")</f>
        <v>2</v>
      </c>
      <c r="I153" s="27" t="str">
        <f>IFERROR(LEFT(Table1[[#This Row],[S]],1)*1,"")</f>
        <v/>
      </c>
      <c r="J153" s="27" t="str">
        <f>IFERROR(RIGHT(LEFT(Table1[[#This Row],[S]],2),1)*1,"")</f>
        <v/>
      </c>
      <c r="K153">
        <f>IF(Table1[[#This Row],[Plac]]="",0,IFERROR(VLOOKUP(Table1[[#This Row],[Plac]],Referens!$B$16:$C$28,2,0),1))</f>
        <v>12</v>
      </c>
      <c r="L153">
        <f>Table1[[#This Row],[Poäng]]</f>
        <v>12</v>
      </c>
      <c r="M153">
        <v>3</v>
      </c>
      <c r="N153">
        <v>38</v>
      </c>
      <c r="O153" t="s">
        <v>51</v>
      </c>
      <c r="P153" s="10" t="s">
        <v>18</v>
      </c>
      <c r="Q153">
        <v>12</v>
      </c>
      <c r="R153"/>
      <c r="S153" s="25">
        <v>0.75277777777777777</v>
      </c>
      <c r="T153" t="s">
        <v>14</v>
      </c>
      <c r="U153" s="25">
        <v>0.75277777777777777</v>
      </c>
      <c r="V153" s="25">
        <v>9.0277777777777776E-2</v>
      </c>
    </row>
    <row r="154" spans="1:23" ht="16.5" x14ac:dyDescent="0.25">
      <c r="A154" t="s">
        <v>45</v>
      </c>
      <c r="B154" t="s">
        <v>483</v>
      </c>
      <c r="C154">
        <v>15</v>
      </c>
      <c r="D154">
        <f>Table1[[#This Row],[Skott]]-SUM(Table1[[#This Row],[T1]:[T5]])</f>
        <v>9</v>
      </c>
      <c r="E154" s="29">
        <f>IFERROR(-(SUM(Table1[[#This Row],[T1]:[T5]])-Table1[[#This Row],[Skott]])/Table1[[#This Row],[Skott]],"")</f>
        <v>0.6</v>
      </c>
      <c r="F154" s="27">
        <f>IFERROR(LEFT(Table1[[#This Row],[L]],1)*1,"")</f>
        <v>4</v>
      </c>
      <c r="G154" s="27">
        <f>IFERROR(RIGHT(LEFT(Table1[[#This Row],[L]],2),1)*1,"")</f>
        <v>1</v>
      </c>
      <c r="H154" s="27">
        <f>IFERROR(IF(Table1[[#This Row],[Skott]]=10,"",RIGHT(Table1[[#This Row],[L]],1))*1,"")</f>
        <v>1</v>
      </c>
      <c r="I154" s="27" t="str">
        <f>IFERROR(LEFT(Table1[[#This Row],[S]],1)*1,"")</f>
        <v/>
      </c>
      <c r="J154" s="27" t="str">
        <f>IFERROR(RIGHT(LEFT(Table1[[#This Row],[S]],2),1)*1,"")</f>
        <v/>
      </c>
      <c r="K154">
        <f>IF(Table1[[#This Row],[Plac]]="",0,IFERROR(VLOOKUP(Table1[[#This Row],[Plac]],Referens!$B$16:$C$28,2,0),1))</f>
        <v>9</v>
      </c>
      <c r="L154">
        <f>Table1[[#This Row],[Poäng]]</f>
        <v>9</v>
      </c>
      <c r="M154">
        <v>6</v>
      </c>
      <c r="N154">
        <v>36</v>
      </c>
      <c r="O154" t="s">
        <v>56</v>
      </c>
      <c r="P154" s="10" t="s">
        <v>18</v>
      </c>
      <c r="Q154">
        <v>41</v>
      </c>
      <c r="R154"/>
      <c r="S154" s="25">
        <v>0.79305555555555551</v>
      </c>
      <c r="T154" t="s">
        <v>14</v>
      </c>
      <c r="U154" s="25">
        <v>0.79305555555555551</v>
      </c>
      <c r="V154" s="25">
        <v>0.13055555555555556</v>
      </c>
    </row>
    <row r="155" spans="1:23" ht="16.5" x14ac:dyDescent="0.25">
      <c r="A155" t="s">
        <v>45</v>
      </c>
      <c r="B155" t="s">
        <v>483</v>
      </c>
      <c r="C155">
        <v>15</v>
      </c>
      <c r="D155">
        <f>Table1[[#This Row],[Skott]]-SUM(Table1[[#This Row],[T1]:[T5]])</f>
        <v>6</v>
      </c>
      <c r="E155" s="29">
        <f>IFERROR(-(SUM(Table1[[#This Row],[T1]:[T5]])-Table1[[#This Row],[Skott]])/Table1[[#This Row],[Skott]],"")</f>
        <v>0.4</v>
      </c>
      <c r="F155" s="27">
        <f>IFERROR(LEFT(Table1[[#This Row],[L]],1)*1,"")</f>
        <v>5</v>
      </c>
      <c r="G155" s="27">
        <f>IFERROR(RIGHT(LEFT(Table1[[#This Row],[L]],2),1)*1,"")</f>
        <v>2</v>
      </c>
      <c r="H155" s="27">
        <f>IFERROR(IF(Table1[[#This Row],[Skott]]=10,"",RIGHT(Table1[[#This Row],[L]],1))*1,"")</f>
        <v>2</v>
      </c>
      <c r="I155" s="27" t="str">
        <f>IFERROR(LEFT(Table1[[#This Row],[S]],1)*1,"")</f>
        <v/>
      </c>
      <c r="J155" s="27" t="str">
        <f>IFERROR(RIGHT(LEFT(Table1[[#This Row],[S]],2),1)*1,"")</f>
        <v/>
      </c>
      <c r="K155">
        <f>IF(Table1[[#This Row],[Plac]]="",0,IFERROR(VLOOKUP(Table1[[#This Row],[Plac]],Referens!$B$16:$C$28,2,0),1))</f>
        <v>5</v>
      </c>
      <c r="L155">
        <f>Table1[[#This Row],[Poäng]]</f>
        <v>5</v>
      </c>
      <c r="M155">
        <v>10</v>
      </c>
      <c r="N155">
        <v>39</v>
      </c>
      <c r="O155" t="s">
        <v>50</v>
      </c>
      <c r="P155" s="10" t="s">
        <v>18</v>
      </c>
      <c r="Q155">
        <v>52</v>
      </c>
      <c r="R155"/>
      <c r="S155" s="25">
        <v>0.83125000000000004</v>
      </c>
      <c r="T155" s="25">
        <v>4.1666666666666664E-2</v>
      </c>
      <c r="U155" s="25">
        <v>0.87291666666666667</v>
      </c>
      <c r="V155" s="25">
        <v>0.21041666666666667</v>
      </c>
      <c r="W155" t="s">
        <v>457</v>
      </c>
    </row>
    <row r="156" spans="1:23" ht="16.5" x14ac:dyDescent="0.25">
      <c r="A156" t="s">
        <v>69</v>
      </c>
      <c r="B156" t="s">
        <v>483</v>
      </c>
      <c r="C156">
        <v>15</v>
      </c>
      <c r="D156">
        <f>Table1[[#This Row],[Skott]]-SUM(Table1[[#This Row],[T1]:[T5]])</f>
        <v>6</v>
      </c>
      <c r="E156" s="29">
        <f>IFERROR(-(SUM(Table1[[#This Row],[T1]:[T5]])-Table1[[#This Row],[Skott]])/Table1[[#This Row],[Skott]],"")</f>
        <v>0.4</v>
      </c>
      <c r="F156" s="27">
        <f>IFERROR(LEFT(Table1[[#This Row],[L]],1)*1,"")</f>
        <v>3</v>
      </c>
      <c r="G156" s="27">
        <f>IFERROR(RIGHT(LEFT(Table1[[#This Row],[L]],2),1)*1,"")</f>
        <v>3</v>
      </c>
      <c r="H156" s="27">
        <f>IFERROR(IF(Table1[[#This Row],[Skott]]=10,"",RIGHT(Table1[[#This Row],[L]],1))*1,"")</f>
        <v>3</v>
      </c>
      <c r="I156" s="27" t="str">
        <f>IFERROR(LEFT(Table1[[#This Row],[S]],1)*1,"")</f>
        <v/>
      </c>
      <c r="J156" s="27" t="str">
        <f>IFERROR(RIGHT(LEFT(Table1[[#This Row],[S]],2),1)*1,"")</f>
        <v/>
      </c>
      <c r="K156">
        <f>IF(Table1[[#This Row],[Plac]]="",0,IFERROR(VLOOKUP(Table1[[#This Row],[Plac]],Referens!$B$16:$C$28,2,0),1))</f>
        <v>12</v>
      </c>
      <c r="L156">
        <f>Table1[[#This Row],[Poäng]]</f>
        <v>12</v>
      </c>
      <c r="M156">
        <v>3</v>
      </c>
      <c r="N156">
        <v>41</v>
      </c>
      <c r="O156" t="s">
        <v>77</v>
      </c>
      <c r="P156" s="10" t="s">
        <v>18</v>
      </c>
      <c r="Q156">
        <v>3</v>
      </c>
      <c r="R156"/>
      <c r="S156" s="25">
        <v>0.8569444444444444</v>
      </c>
      <c r="T156" t="s">
        <v>14</v>
      </c>
      <c r="U156" s="25">
        <v>0.8569444444444444</v>
      </c>
      <c r="V156" s="25">
        <v>0.32569444444444445</v>
      </c>
    </row>
    <row r="157" spans="1:23" ht="16.5" x14ac:dyDescent="0.25">
      <c r="A157" t="s">
        <v>69</v>
      </c>
      <c r="B157" t="s">
        <v>483</v>
      </c>
      <c r="C157">
        <v>15</v>
      </c>
      <c r="D157">
        <f>Table1[[#This Row],[Skott]]-SUM(Table1[[#This Row],[T1]:[T5]])</f>
        <v>5</v>
      </c>
      <c r="E157" s="29">
        <f>IFERROR(-(SUM(Table1[[#This Row],[T1]:[T5]])-Table1[[#This Row],[Skott]])/Table1[[#This Row],[Skott]],"")</f>
        <v>0.33333333333333331</v>
      </c>
      <c r="F157" s="27">
        <f>IFERROR(LEFT(Table1[[#This Row],[L]],1)*1,"")</f>
        <v>4</v>
      </c>
      <c r="G157" s="27">
        <f>IFERROR(RIGHT(LEFT(Table1[[#This Row],[L]],2),1)*1,"")</f>
        <v>3</v>
      </c>
      <c r="H157" s="27">
        <f>IFERROR(IF(Table1[[#This Row],[Skott]]=10,"",RIGHT(Table1[[#This Row],[L]],1))*1,"")</f>
        <v>3</v>
      </c>
      <c r="I157" s="27" t="str">
        <f>IFERROR(LEFT(Table1[[#This Row],[S]],1)*1,"")</f>
        <v/>
      </c>
      <c r="J157" s="27" t="str">
        <f>IFERROR(RIGHT(LEFT(Table1[[#This Row],[S]],2),1)*1,"")</f>
        <v/>
      </c>
      <c r="K157">
        <f>IF(Table1[[#This Row],[Plac]]="",0,IFERROR(VLOOKUP(Table1[[#This Row],[Plac]],Referens!$B$16:$C$28,2,0),1))</f>
        <v>10</v>
      </c>
      <c r="L157">
        <f>Table1[[#This Row],[Poäng]]</f>
        <v>10</v>
      </c>
      <c r="M157">
        <v>5</v>
      </c>
      <c r="N157">
        <v>42</v>
      </c>
      <c r="O157" t="s">
        <v>78</v>
      </c>
      <c r="P157" s="10" t="s">
        <v>18</v>
      </c>
      <c r="Q157">
        <v>43</v>
      </c>
      <c r="R157"/>
      <c r="S157" s="26">
        <v>1.1368055555555556</v>
      </c>
      <c r="T157" t="s">
        <v>14</v>
      </c>
      <c r="U157" s="26">
        <v>1.1368055555555556</v>
      </c>
      <c r="V157" s="25">
        <v>0.60555555555555551</v>
      </c>
    </row>
    <row r="158" spans="1:23" ht="16.5" x14ac:dyDescent="0.25">
      <c r="A158" t="s">
        <v>94</v>
      </c>
      <c r="B158" t="s">
        <v>483</v>
      </c>
      <c r="C158">
        <v>15</v>
      </c>
      <c r="D158">
        <f>Table1[[#This Row],[Skott]]-SUM(Table1[[#This Row],[T1]:[T5]])</f>
        <v>10</v>
      </c>
      <c r="E158" s="29">
        <f>IFERROR(-(SUM(Table1[[#This Row],[T1]:[T5]])-Table1[[#This Row],[Skott]])/Table1[[#This Row],[Skott]],"")</f>
        <v>0.66666666666666663</v>
      </c>
      <c r="F158" s="27">
        <f>IFERROR(LEFT(Table1[[#This Row],[L]],1)*1,"")</f>
        <v>1</v>
      </c>
      <c r="G158" s="27">
        <f>IFERROR(RIGHT(LEFT(Table1[[#This Row],[L]],2),1)*1,"")</f>
        <v>2</v>
      </c>
      <c r="H158" s="27">
        <f>IFERROR(IF(Table1[[#This Row],[Skott]]=10,"",RIGHT(Table1[[#This Row],[L]],1))*1,"")</f>
        <v>2</v>
      </c>
      <c r="I158" s="27" t="str">
        <f>IFERROR(LEFT(Table1[[#This Row],[S]],1)*1,"")</f>
        <v/>
      </c>
      <c r="J158" s="27" t="str">
        <f>IFERROR(RIGHT(LEFT(Table1[[#This Row],[S]],2),1)*1,"")</f>
        <v/>
      </c>
      <c r="K158">
        <f>IF(Table1[[#This Row],[Plac]]="",0,IFERROR(VLOOKUP(Table1[[#This Row],[Plac]],Referens!$B$16:$C$28,2,0),1))</f>
        <v>12</v>
      </c>
      <c r="L158">
        <f>Table1[[#This Row],[Poäng]]</f>
        <v>12</v>
      </c>
      <c r="M158">
        <v>3</v>
      </c>
      <c r="N158">
        <v>73</v>
      </c>
      <c r="O158" t="s">
        <v>97</v>
      </c>
      <c r="P158" s="10" t="s">
        <v>18</v>
      </c>
      <c r="Q158">
        <v>12</v>
      </c>
      <c r="R158"/>
      <c r="S158" s="25">
        <v>0.67222222222222228</v>
      </c>
      <c r="T158" t="s">
        <v>14</v>
      </c>
      <c r="U158" s="25">
        <v>0.67222222222222228</v>
      </c>
      <c r="V158" s="25">
        <v>9.7222222222222224E-2</v>
      </c>
    </row>
    <row r="159" spans="1:23" ht="16.5" x14ac:dyDescent="0.25">
      <c r="A159" t="s">
        <v>94</v>
      </c>
      <c r="B159" t="s">
        <v>483</v>
      </c>
      <c r="C159">
        <v>15</v>
      </c>
      <c r="D159">
        <f>Table1[[#This Row],[Skott]]-SUM(Table1[[#This Row],[T1]:[T5]])</f>
        <v>15</v>
      </c>
      <c r="E159" s="29">
        <f>IFERROR(-(SUM(Table1[[#This Row],[T1]:[T5]])-Table1[[#This Row],[Skott]])/Table1[[#This Row],[Skott]],"")</f>
        <v>1</v>
      </c>
      <c r="F159" s="27">
        <f>IFERROR(LEFT(Table1[[#This Row],[L]],1)*1,"")</f>
        <v>0</v>
      </c>
      <c r="G159" s="27">
        <f>IFERROR(RIGHT(LEFT(Table1[[#This Row],[L]],2),1)*1,"")</f>
        <v>0</v>
      </c>
      <c r="H159" s="27">
        <f>IFERROR(IF(Table1[[#This Row],[Skott]]=10,"",RIGHT(Table1[[#This Row],[L]],1))*1,"")</f>
        <v>0</v>
      </c>
      <c r="I159" s="27" t="str">
        <f>IFERROR(LEFT(Table1[[#This Row],[S]],1)*1,"")</f>
        <v/>
      </c>
      <c r="J159" s="27" t="str">
        <f>IFERROR(RIGHT(LEFT(Table1[[#This Row],[S]],2),1)*1,"")</f>
        <v/>
      </c>
      <c r="K159">
        <f>IF(Table1[[#This Row],[Plac]]="",0,IFERROR(VLOOKUP(Table1[[#This Row],[Plac]],Referens!$B$16:$C$28,2,0),1))</f>
        <v>11</v>
      </c>
      <c r="L159">
        <f>Table1[[#This Row],[Poäng]]</f>
        <v>11</v>
      </c>
      <c r="M159">
        <v>4</v>
      </c>
      <c r="N159">
        <v>66</v>
      </c>
      <c r="O159" t="s">
        <v>98</v>
      </c>
      <c r="P159" s="10" t="s">
        <v>18</v>
      </c>
      <c r="Q159">
        <v>0</v>
      </c>
      <c r="R159"/>
      <c r="S159" s="25">
        <v>0.69305555555555554</v>
      </c>
      <c r="T159" t="s">
        <v>14</v>
      </c>
      <c r="U159" s="25">
        <v>0.69305555555555554</v>
      </c>
      <c r="V159" s="25">
        <v>0.11805555555555555</v>
      </c>
    </row>
    <row r="160" spans="1:23" ht="16.5" x14ac:dyDescent="0.25">
      <c r="A160" t="s">
        <v>94</v>
      </c>
      <c r="B160" t="s">
        <v>483</v>
      </c>
      <c r="C160">
        <v>15</v>
      </c>
      <c r="D160">
        <f>Table1[[#This Row],[Skott]]-SUM(Table1[[#This Row],[T1]:[T5]])</f>
        <v>6</v>
      </c>
      <c r="E160" s="29">
        <f>IFERROR(-(SUM(Table1[[#This Row],[T1]:[T5]])-Table1[[#This Row],[Skott]])/Table1[[#This Row],[Skott]],"")</f>
        <v>0.4</v>
      </c>
      <c r="F160" s="27">
        <f>IFERROR(LEFT(Table1[[#This Row],[L]],1)*1,"")</f>
        <v>3</v>
      </c>
      <c r="G160" s="27">
        <f>IFERROR(RIGHT(LEFT(Table1[[#This Row],[L]],2),1)*1,"")</f>
        <v>3</v>
      </c>
      <c r="H160" s="27">
        <f>IFERROR(IF(Table1[[#This Row],[Skott]]=10,"",RIGHT(Table1[[#This Row],[L]],1))*1,"")</f>
        <v>3</v>
      </c>
      <c r="I160" s="27" t="str">
        <f>IFERROR(LEFT(Table1[[#This Row],[S]],1)*1,"")</f>
        <v/>
      </c>
      <c r="J160" s="27" t="str">
        <f>IFERROR(RIGHT(LEFT(Table1[[#This Row],[S]],2),1)*1,"")</f>
        <v/>
      </c>
      <c r="K160">
        <f>IF(Table1[[#This Row],[Plac]]="",0,IFERROR(VLOOKUP(Table1[[#This Row],[Plac]],Referens!$B$16:$C$28,2,0),1))</f>
        <v>9</v>
      </c>
      <c r="L160">
        <f>Table1[[#This Row],[Poäng]]</f>
        <v>9</v>
      </c>
      <c r="M160">
        <v>6</v>
      </c>
      <c r="N160">
        <v>65</v>
      </c>
      <c r="O160" t="s">
        <v>103</v>
      </c>
      <c r="P160" s="10" t="s">
        <v>18</v>
      </c>
      <c r="Q160">
        <v>3</v>
      </c>
      <c r="R160"/>
      <c r="S160" s="25">
        <v>0.70416666666666672</v>
      </c>
      <c r="T160" t="s">
        <v>14</v>
      </c>
      <c r="U160" s="25">
        <v>0.70416666666666672</v>
      </c>
      <c r="V160" s="25">
        <v>0.12916666666666668</v>
      </c>
    </row>
    <row r="161" spans="1:23" ht="16.5" x14ac:dyDescent="0.25">
      <c r="A161" t="s">
        <v>94</v>
      </c>
      <c r="B161" t="s">
        <v>483</v>
      </c>
      <c r="C161">
        <v>15</v>
      </c>
      <c r="D161">
        <f>Table1[[#This Row],[Skott]]-SUM(Table1[[#This Row],[T1]:[T5]])</f>
        <v>12</v>
      </c>
      <c r="E161" s="29">
        <f>IFERROR(-(SUM(Table1[[#This Row],[T1]:[T5]])-Table1[[#This Row],[Skott]])/Table1[[#This Row],[Skott]],"")</f>
        <v>0.8</v>
      </c>
      <c r="F161" s="27">
        <f>IFERROR(LEFT(Table1[[#This Row],[L]],1)*1,"")</f>
        <v>3</v>
      </c>
      <c r="G161" s="27">
        <f>IFERROR(RIGHT(LEFT(Table1[[#This Row],[L]],2),1)*1,"")</f>
        <v>0</v>
      </c>
      <c r="H161" s="27">
        <f>IFERROR(IF(Table1[[#This Row],[Skott]]=10,"",RIGHT(Table1[[#This Row],[L]],1))*1,"")</f>
        <v>0</v>
      </c>
      <c r="I161" s="27" t="str">
        <f>IFERROR(LEFT(Table1[[#This Row],[S]],1)*1,"")</f>
        <v/>
      </c>
      <c r="J161" s="27" t="str">
        <f>IFERROR(RIGHT(LEFT(Table1[[#This Row],[S]],2),1)*1,"")</f>
        <v/>
      </c>
      <c r="K161">
        <f>IF(Table1[[#This Row],[Plac]]="",0,IFERROR(VLOOKUP(Table1[[#This Row],[Plac]],Referens!$B$16:$C$28,2,0),1))</f>
        <v>8</v>
      </c>
      <c r="L161">
        <f>Table1[[#This Row],[Poäng]]</f>
        <v>8</v>
      </c>
      <c r="M161">
        <v>7</v>
      </c>
      <c r="N161">
        <v>74</v>
      </c>
      <c r="O161" t="s">
        <v>101</v>
      </c>
      <c r="P161" s="10" t="s">
        <v>18</v>
      </c>
      <c r="Q161">
        <v>30</v>
      </c>
      <c r="R161"/>
      <c r="S161" s="25">
        <v>0.73611111111111116</v>
      </c>
      <c r="T161" t="s">
        <v>14</v>
      </c>
      <c r="U161" s="25">
        <v>0.73611111111111116</v>
      </c>
      <c r="V161" s="25">
        <v>0.16111111111111112</v>
      </c>
    </row>
    <row r="162" spans="1:23" ht="16.5" x14ac:dyDescent="0.25">
      <c r="A162" t="s">
        <v>94</v>
      </c>
      <c r="B162" t="s">
        <v>483</v>
      </c>
      <c r="C162">
        <v>15</v>
      </c>
      <c r="D162">
        <f>Table1[[#This Row],[Skott]]-SUM(Table1[[#This Row],[T1]:[T5]])</f>
        <v>8</v>
      </c>
      <c r="E162" s="29">
        <f>IFERROR(-(SUM(Table1[[#This Row],[T1]:[T5]])-Table1[[#This Row],[Skott]])/Table1[[#This Row],[Skott]],"")</f>
        <v>0.53333333333333333</v>
      </c>
      <c r="F162" s="27">
        <f>IFERROR(LEFT(Table1[[#This Row],[L]],1)*1,"")</f>
        <v>3</v>
      </c>
      <c r="G162" s="27">
        <f>IFERROR(RIGHT(LEFT(Table1[[#This Row],[L]],2),1)*1,"")</f>
        <v>2</v>
      </c>
      <c r="H162" s="27">
        <f>IFERROR(IF(Table1[[#This Row],[Skott]]=10,"",RIGHT(Table1[[#This Row],[L]],1))*1,"")</f>
        <v>2</v>
      </c>
      <c r="I162" s="27" t="str">
        <f>IFERROR(LEFT(Table1[[#This Row],[S]],1)*1,"")</f>
        <v/>
      </c>
      <c r="J162" s="27" t="str">
        <f>IFERROR(RIGHT(LEFT(Table1[[#This Row],[S]],2),1)*1,"")</f>
        <v/>
      </c>
      <c r="K162">
        <f>IF(Table1[[#This Row],[Plac]]="",0,IFERROR(VLOOKUP(Table1[[#This Row],[Plac]],Referens!$B$16:$C$28,2,0),1))</f>
        <v>5</v>
      </c>
      <c r="L162">
        <f>Table1[[#This Row],[Poäng]]</f>
        <v>5</v>
      </c>
      <c r="M162">
        <v>10</v>
      </c>
      <c r="N162">
        <v>69</v>
      </c>
      <c r="O162" t="s">
        <v>106</v>
      </c>
      <c r="P162" s="10" t="s">
        <v>18</v>
      </c>
      <c r="Q162">
        <v>32</v>
      </c>
      <c r="R162"/>
      <c r="S162" s="25">
        <v>0.93402777777777779</v>
      </c>
      <c r="T162" t="s">
        <v>14</v>
      </c>
      <c r="U162" s="25">
        <v>0.93402777777777779</v>
      </c>
      <c r="V162" s="25">
        <v>0.35902777777777778</v>
      </c>
    </row>
    <row r="163" spans="1:23" ht="16.5" x14ac:dyDescent="0.25">
      <c r="A163" t="s">
        <v>115</v>
      </c>
      <c r="B163" t="s">
        <v>483</v>
      </c>
      <c r="C163">
        <v>20</v>
      </c>
      <c r="D163">
        <f>Table1[[#This Row],[Skott]]-SUM(Table1[[#This Row],[T1]:[T5]])</f>
        <v>8</v>
      </c>
      <c r="E163" s="29">
        <f>IFERROR(-(SUM(Table1[[#This Row],[T1]:[T5]])-Table1[[#This Row],[Skott]])/Table1[[#This Row],[Skott]],"")</f>
        <v>0.4</v>
      </c>
      <c r="F163" s="27">
        <f>IFERROR(LEFT(Table1[[#This Row],[L]],1)*1,"")</f>
        <v>3</v>
      </c>
      <c r="G163" s="27">
        <f>IFERROR(RIGHT(LEFT(Table1[[#This Row],[L]],2),1)*1,"")</f>
        <v>3</v>
      </c>
      <c r="H163" s="30"/>
      <c r="I163" s="27">
        <f>IFERROR(LEFT(Table1[[#This Row],[S]],1)*1,"")</f>
        <v>3</v>
      </c>
      <c r="J163" s="27">
        <f>IFERROR(RIGHT(LEFT(Table1[[#This Row],[S]],2),1)*1,"")</f>
        <v>3</v>
      </c>
      <c r="K163">
        <f>IF(Table1[[#This Row],[Plac]]="",0,IFERROR(VLOOKUP(Table1[[#This Row],[Plac]],Referens!$B$16:$C$28,2,0),1))</f>
        <v>12</v>
      </c>
      <c r="L163">
        <f>Table1[[#This Row],[Poäng]]</f>
        <v>12</v>
      </c>
      <c r="M163">
        <v>3</v>
      </c>
      <c r="N163">
        <v>86</v>
      </c>
      <c r="O163" t="s">
        <v>467</v>
      </c>
      <c r="P163" s="10" t="s">
        <v>18</v>
      </c>
      <c r="Q163">
        <v>3</v>
      </c>
      <c r="R163">
        <v>3</v>
      </c>
      <c r="S163" s="26">
        <v>1.0687500000000001</v>
      </c>
      <c r="T163" t="s">
        <v>14</v>
      </c>
      <c r="U163" s="26">
        <v>1.0687500000000001</v>
      </c>
      <c r="V163" s="25">
        <v>8.5416666666666669E-2</v>
      </c>
    </row>
    <row r="164" spans="1:23" ht="16.5" x14ac:dyDescent="0.25">
      <c r="A164" t="s">
        <v>115</v>
      </c>
      <c r="B164" t="s">
        <v>483</v>
      </c>
      <c r="C164">
        <v>20</v>
      </c>
      <c r="D164">
        <f>Table1[[#This Row],[Skott]]-SUM(Table1[[#This Row],[T1]:[T5]])</f>
        <v>8</v>
      </c>
      <c r="E164" s="29">
        <f>IFERROR(-(SUM(Table1[[#This Row],[T1]:[T5]])-Table1[[#This Row],[Skott]])/Table1[[#This Row],[Skott]],"")</f>
        <v>0.4</v>
      </c>
      <c r="F164" s="27">
        <f>IFERROR(LEFT(Table1[[#This Row],[L]],1)*1,"")</f>
        <v>3</v>
      </c>
      <c r="G164" s="27">
        <f>IFERROR(RIGHT(LEFT(Table1[[#This Row],[L]],2),1)*1,"")</f>
        <v>3</v>
      </c>
      <c r="H164" s="30"/>
      <c r="I164" s="27">
        <f>IFERROR(LEFT(Table1[[#This Row],[S]],1)*1,"")</f>
        <v>3</v>
      </c>
      <c r="J164" s="27">
        <f>IFERROR(RIGHT(LEFT(Table1[[#This Row],[S]],2),1)*1,"")</f>
        <v>3</v>
      </c>
      <c r="K164">
        <f>IF(Table1[[#This Row],[Plac]]="",0,IFERROR(VLOOKUP(Table1[[#This Row],[Plac]],Referens!$B$16:$C$28,2,0),1))</f>
        <v>11</v>
      </c>
      <c r="L164">
        <f>Table1[[#This Row],[Poäng]]</f>
        <v>11</v>
      </c>
      <c r="M164">
        <v>4</v>
      </c>
      <c r="N164">
        <v>85</v>
      </c>
      <c r="O164" t="s">
        <v>116</v>
      </c>
      <c r="P164" s="10" t="s">
        <v>18</v>
      </c>
      <c r="Q164">
        <v>3</v>
      </c>
      <c r="R164">
        <v>3</v>
      </c>
      <c r="S164" s="26">
        <v>1.1138888888888889</v>
      </c>
      <c r="T164" t="s">
        <v>14</v>
      </c>
      <c r="U164" s="26">
        <v>1.1138888888888889</v>
      </c>
      <c r="V164" s="25">
        <v>0.13055555555555556</v>
      </c>
    </row>
    <row r="165" spans="1:23" ht="16.5" x14ac:dyDescent="0.25">
      <c r="A165" t="s">
        <v>486</v>
      </c>
      <c r="B165" t="s">
        <v>483</v>
      </c>
      <c r="C165">
        <v>20</v>
      </c>
      <c r="D165">
        <f>Table1[[#This Row],[Skott]]-SUM(Table1[[#This Row],[T1]:[T5]])</f>
        <v>4</v>
      </c>
      <c r="E165" s="29">
        <f>IFERROR(-(SUM(Table1[[#This Row],[T1]:[T5]])-Table1[[#This Row],[Skott]])/Table1[[#This Row],[Skott]],"")</f>
        <v>0.2</v>
      </c>
      <c r="F165" s="27">
        <f>IFERROR(LEFT(Table1[[#This Row],[L]],1)*1,"")</f>
        <v>4</v>
      </c>
      <c r="G165" s="27">
        <f>IFERROR(RIGHT(LEFT(Table1[[#This Row],[L]],2),1)*1,"")</f>
        <v>4</v>
      </c>
      <c r="H165" s="30"/>
      <c r="I165" s="27">
        <f>IFERROR(LEFT(Table1[[#This Row],[S]],1)*1,"")</f>
        <v>4</v>
      </c>
      <c r="J165" s="27">
        <f>IFERROR(RIGHT(LEFT(Table1[[#This Row],[S]],2),1)*1,"")</f>
        <v>4</v>
      </c>
      <c r="K165">
        <f>IF(Table1[[#This Row],[Plac]]="",0,IFERROR(VLOOKUP(Table1[[#This Row],[Plac]],Referens!$B$16:$C$28,2,0),1))</f>
        <v>15</v>
      </c>
      <c r="L165">
        <f>Table1[[#This Row],[Poäng]]</f>
        <v>15</v>
      </c>
      <c r="M165">
        <v>1</v>
      </c>
      <c r="N165">
        <v>90</v>
      </c>
      <c r="O165" t="s">
        <v>128</v>
      </c>
      <c r="P165" s="10" t="s">
        <v>18</v>
      </c>
      <c r="Q165">
        <v>4</v>
      </c>
      <c r="R165">
        <v>4</v>
      </c>
      <c r="S165" s="25">
        <v>0.9375</v>
      </c>
      <c r="T165" t="s">
        <v>14</v>
      </c>
      <c r="U165" s="25">
        <v>0.9375</v>
      </c>
      <c r="V165" t="s">
        <v>14</v>
      </c>
    </row>
    <row r="166" spans="1:23" ht="16.5" x14ac:dyDescent="0.25">
      <c r="A166" t="s">
        <v>486</v>
      </c>
      <c r="B166" t="s">
        <v>483</v>
      </c>
      <c r="C166">
        <v>20</v>
      </c>
      <c r="D166">
        <f>Table1[[#This Row],[Skott]]-SUM(Table1[[#This Row],[T1]:[T5]])</f>
        <v>2</v>
      </c>
      <c r="E166" s="29">
        <f>IFERROR(-(SUM(Table1[[#This Row],[T1]:[T5]])-Table1[[#This Row],[Skott]])/Table1[[#This Row],[Skott]],"")</f>
        <v>0.1</v>
      </c>
      <c r="F166" s="27">
        <f>IFERROR(LEFT(Table1[[#This Row],[L]],1)*1,"")</f>
        <v>4</v>
      </c>
      <c r="G166" s="27">
        <f>IFERROR(RIGHT(LEFT(Table1[[#This Row],[L]],2),1)*1,"")</f>
        <v>4</v>
      </c>
      <c r="H166" s="30"/>
      <c r="I166" s="27">
        <f>IFERROR(LEFT(Table1[[#This Row],[S]],1)*1,"")</f>
        <v>5</v>
      </c>
      <c r="J166" s="27">
        <f>IFERROR(RIGHT(LEFT(Table1[[#This Row],[S]],2),1)*1,"")</f>
        <v>5</v>
      </c>
      <c r="K166">
        <f>IF(Table1[[#This Row],[Plac]]="",0,IFERROR(VLOOKUP(Table1[[#This Row],[Plac]],Referens!$B$16:$C$28,2,0),1))</f>
        <v>12</v>
      </c>
      <c r="L166">
        <f>Table1[[#This Row],[Poäng]]</f>
        <v>12</v>
      </c>
      <c r="M166">
        <v>3</v>
      </c>
      <c r="N166">
        <v>91</v>
      </c>
      <c r="O166" t="s">
        <v>471</v>
      </c>
      <c r="P166" s="10" t="s">
        <v>18</v>
      </c>
      <c r="Q166">
        <v>4</v>
      </c>
      <c r="R166">
        <v>5</v>
      </c>
      <c r="S166" s="26">
        <v>1.5736111111111111</v>
      </c>
      <c r="T166" t="s">
        <v>14</v>
      </c>
      <c r="U166" s="26">
        <v>1.5736111111111111</v>
      </c>
      <c r="V166" s="25">
        <v>0.63611111111111107</v>
      </c>
    </row>
    <row r="167" spans="1:23" ht="16.5" x14ac:dyDescent="0.25">
      <c r="A167" t="s">
        <v>486</v>
      </c>
      <c r="B167" t="s">
        <v>483</v>
      </c>
      <c r="C167">
        <v>20</v>
      </c>
      <c r="D167">
        <f>Table1[[#This Row],[Skott]]-SUM(Table1[[#This Row],[T1]:[T5]])</f>
        <v>0</v>
      </c>
      <c r="E167" s="29">
        <f>IFERROR(-(SUM(Table1[[#This Row],[T1]:[T5]])-Table1[[#This Row],[Skott]])/Table1[[#This Row],[Skott]],"")</f>
        <v>0</v>
      </c>
      <c r="F167" s="27">
        <f>IFERROR(LEFT(Table1[[#This Row],[L]],1)*1,"")</f>
        <v>5</v>
      </c>
      <c r="G167" s="27">
        <f>IFERROR(RIGHT(LEFT(Table1[[#This Row],[L]],2),1)*1,"")</f>
        <v>5</v>
      </c>
      <c r="H167" s="30"/>
      <c r="I167" s="27">
        <f>IFERROR(LEFT(Table1[[#This Row],[S]],1)*1,"")</f>
        <v>5</v>
      </c>
      <c r="J167" s="27">
        <f>IFERROR(RIGHT(LEFT(Table1[[#This Row],[S]],2),1)*1,"")</f>
        <v>5</v>
      </c>
      <c r="K167">
        <f>IF(Table1[[#This Row],[Plac]]="",0,IFERROR(VLOOKUP(Table1[[#This Row],[Plac]],Referens!$B$16:$C$28,2,0),1))</f>
        <v>11</v>
      </c>
      <c r="L167">
        <f>Table1[[#This Row],[Poäng]]</f>
        <v>11</v>
      </c>
      <c r="M167">
        <v>4</v>
      </c>
      <c r="N167">
        <v>92</v>
      </c>
      <c r="O167" t="s">
        <v>472</v>
      </c>
      <c r="P167" s="10" t="s">
        <v>18</v>
      </c>
      <c r="Q167">
        <v>5</v>
      </c>
      <c r="R167">
        <v>5</v>
      </c>
      <c r="S167" s="26">
        <v>1.7756944444444445</v>
      </c>
      <c r="T167" s="25">
        <v>0.20833333333333334</v>
      </c>
      <c r="U167" s="26">
        <v>1.9840277777777777</v>
      </c>
      <c r="V167" s="26">
        <v>1.0465277777777777</v>
      </c>
      <c r="W167" t="s">
        <v>473</v>
      </c>
    </row>
    <row r="168" spans="1:23" ht="16.5" x14ac:dyDescent="0.25">
      <c r="A168" t="s">
        <v>485</v>
      </c>
      <c r="B168" t="s">
        <v>483</v>
      </c>
      <c r="C168">
        <v>20</v>
      </c>
      <c r="D168">
        <f>Table1[[#This Row],[Skott]]-SUM(Table1[[#This Row],[T1]:[T5]])</f>
        <v>8</v>
      </c>
      <c r="E168" s="29">
        <f>IFERROR(-(SUM(Table1[[#This Row],[T1]:[T5]])-Table1[[#This Row],[Skott]])/Table1[[#This Row],[Skott]],"")</f>
        <v>0.4</v>
      </c>
      <c r="F168" s="27">
        <f>IFERROR(LEFT(Table1[[#This Row],[L]],1)*1,"")</f>
        <v>2</v>
      </c>
      <c r="G168" s="27">
        <f>IFERROR(RIGHT(LEFT(Table1[[#This Row],[L]],2),1)*1,"")</f>
        <v>2</v>
      </c>
      <c r="H168" s="30"/>
      <c r="I168" s="27">
        <f>IFERROR(LEFT(Table1[[#This Row],[S]],1)*1,"")</f>
        <v>4</v>
      </c>
      <c r="J168" s="27">
        <f>IFERROR(RIGHT(LEFT(Table1[[#This Row],[S]],2),1)*1,"")</f>
        <v>4</v>
      </c>
      <c r="K168">
        <f>IF(Table1[[#This Row],[Plac]]="",0,IFERROR(VLOOKUP(Table1[[#This Row],[Plac]],Referens!$B$16:$C$28,2,0),1))</f>
        <v>12</v>
      </c>
      <c r="L168">
        <f>Table1[[#This Row],[Poäng]]</f>
        <v>12</v>
      </c>
      <c r="M168">
        <v>3</v>
      </c>
      <c r="N168">
        <v>93</v>
      </c>
      <c r="O168" t="s">
        <v>476</v>
      </c>
      <c r="P168" s="10" t="s">
        <v>18</v>
      </c>
      <c r="Q168">
        <v>2</v>
      </c>
      <c r="R168">
        <v>4</v>
      </c>
      <c r="S168" s="26">
        <v>1.0305555555555554</v>
      </c>
      <c r="T168" t="s">
        <v>14</v>
      </c>
      <c r="U168" s="26">
        <v>1.0305555555555554</v>
      </c>
      <c r="V168" s="25">
        <v>0.34444444444444444</v>
      </c>
    </row>
    <row r="169" spans="1:23" ht="16.5" x14ac:dyDescent="0.25">
      <c r="A169" t="s">
        <v>485</v>
      </c>
      <c r="B169" t="s">
        <v>483</v>
      </c>
      <c r="C169">
        <v>20</v>
      </c>
      <c r="D169">
        <f>Table1[[#This Row],[Skott]]-SUM(Table1[[#This Row],[T1]:[T5]])</f>
        <v>6</v>
      </c>
      <c r="E169" s="29">
        <f>IFERROR(-(SUM(Table1[[#This Row],[T1]:[T5]])-Table1[[#This Row],[Skott]])/Table1[[#This Row],[Skott]],"")</f>
        <v>0.3</v>
      </c>
      <c r="F169" s="27">
        <f>IFERROR(LEFT(Table1[[#This Row],[L]],1)*1,"")</f>
        <v>4</v>
      </c>
      <c r="G169" s="27">
        <f>IFERROR(RIGHT(LEFT(Table1[[#This Row],[L]],2),1)*1,"")</f>
        <v>4</v>
      </c>
      <c r="H169" s="30"/>
      <c r="I169" s="27">
        <f>IFERROR(LEFT(Table1[[#This Row],[S]],1)*1,"")</f>
        <v>3</v>
      </c>
      <c r="J169" s="27">
        <f>IFERROR(RIGHT(LEFT(Table1[[#This Row],[S]],2),1)*1,"")</f>
        <v>3</v>
      </c>
      <c r="K169">
        <f>IF(Table1[[#This Row],[Plac]]="",0,IFERROR(VLOOKUP(Table1[[#This Row],[Plac]],Referens!$B$16:$C$28,2,0),1))</f>
        <v>11</v>
      </c>
      <c r="L169">
        <f>Table1[[#This Row],[Poäng]]</f>
        <v>11</v>
      </c>
      <c r="M169">
        <v>4</v>
      </c>
      <c r="N169">
        <v>95</v>
      </c>
      <c r="O169" t="s">
        <v>477</v>
      </c>
      <c r="P169" s="10" t="s">
        <v>18</v>
      </c>
      <c r="Q169">
        <v>4</v>
      </c>
      <c r="R169">
        <v>3</v>
      </c>
      <c r="S169" s="26">
        <v>1.0604166666666666</v>
      </c>
      <c r="T169" t="s">
        <v>14</v>
      </c>
      <c r="U169" s="26">
        <v>1.0604166666666666</v>
      </c>
      <c r="V169" s="25">
        <v>0.37430555555555556</v>
      </c>
    </row>
    <row r="170" spans="1:23" ht="16.5" x14ac:dyDescent="0.25">
      <c r="A170" t="s">
        <v>485</v>
      </c>
      <c r="B170" t="s">
        <v>483</v>
      </c>
      <c r="C170">
        <v>20</v>
      </c>
      <c r="D170">
        <f>Table1[[#This Row],[Skott]]-SUM(Table1[[#This Row],[T1]:[T5]])</f>
        <v>4</v>
      </c>
      <c r="E170" s="29">
        <f>IFERROR(-(SUM(Table1[[#This Row],[T1]:[T5]])-Table1[[#This Row],[Skott]])/Table1[[#This Row],[Skott]],"")</f>
        <v>0.2</v>
      </c>
      <c r="F170" s="27">
        <f>IFERROR(LEFT(Table1[[#This Row],[L]],1)*1,"")</f>
        <v>5</v>
      </c>
      <c r="G170" s="27">
        <f>IFERROR(RIGHT(LEFT(Table1[[#This Row],[L]],2),1)*1,"")</f>
        <v>5</v>
      </c>
      <c r="H170" s="30"/>
      <c r="I170" s="27">
        <f>IFERROR(LEFT(Table1[[#This Row],[S]],1)*1,"")</f>
        <v>3</v>
      </c>
      <c r="J170" s="27">
        <f>IFERROR(RIGHT(LEFT(Table1[[#This Row],[S]],2),1)*1,"")</f>
        <v>3</v>
      </c>
      <c r="K170">
        <f>IF(Table1[[#This Row],[Plac]]="",0,IFERROR(VLOOKUP(Table1[[#This Row],[Plac]],Referens!$B$16:$C$28,2,0),1))</f>
        <v>10</v>
      </c>
      <c r="L170">
        <f>Table1[[#This Row],[Poäng]]</f>
        <v>10</v>
      </c>
      <c r="M170">
        <v>5</v>
      </c>
      <c r="N170">
        <v>96</v>
      </c>
      <c r="O170" t="s">
        <v>478</v>
      </c>
      <c r="P170" s="10" t="s">
        <v>18</v>
      </c>
      <c r="Q170">
        <v>5</v>
      </c>
      <c r="R170">
        <v>3</v>
      </c>
      <c r="S170" s="25">
        <v>0.97916666666666663</v>
      </c>
      <c r="T170" s="25">
        <v>8.3333333333333329E-2</v>
      </c>
      <c r="U170" s="26">
        <v>1.0625</v>
      </c>
      <c r="V170" s="25">
        <v>0.37638888888888888</v>
      </c>
      <c r="W170" t="s">
        <v>479</v>
      </c>
    </row>
    <row r="171" spans="1:23" ht="16.5" x14ac:dyDescent="0.25">
      <c r="A171" t="s">
        <v>485</v>
      </c>
      <c r="B171" t="s">
        <v>483</v>
      </c>
      <c r="C171">
        <v>20</v>
      </c>
      <c r="D171">
        <f>Table1[[#This Row],[Skott]]-SUM(Table1[[#This Row],[T1]:[T5]])</f>
        <v>6</v>
      </c>
      <c r="E171" s="29">
        <f>IFERROR(-(SUM(Table1[[#This Row],[T1]:[T5]])-Table1[[#This Row],[Skott]])/Table1[[#This Row],[Skott]],"")</f>
        <v>0.3</v>
      </c>
      <c r="F171" s="27">
        <f>IFERROR(LEFT(Table1[[#This Row],[L]],1)*1,"")</f>
        <v>2</v>
      </c>
      <c r="G171" s="27">
        <f>IFERROR(RIGHT(LEFT(Table1[[#This Row],[L]],2),1)*1,"")</f>
        <v>2</v>
      </c>
      <c r="H171" s="30"/>
      <c r="I171" s="27">
        <f>IFERROR(LEFT(Table1[[#This Row],[S]],1)*1,"")</f>
        <v>5</v>
      </c>
      <c r="J171" s="27">
        <f>IFERROR(RIGHT(LEFT(Table1[[#This Row],[S]],2),1)*1,"")</f>
        <v>5</v>
      </c>
      <c r="K171">
        <f>IF(Table1[[#This Row],[Plac]]="",0,IFERROR(VLOOKUP(Table1[[#This Row],[Plac]],Referens!$B$16:$C$28,2,0),1))</f>
        <v>9</v>
      </c>
      <c r="L171">
        <f>Table1[[#This Row],[Poäng]]</f>
        <v>9</v>
      </c>
      <c r="M171">
        <v>6</v>
      </c>
      <c r="N171">
        <v>97</v>
      </c>
      <c r="O171" t="s">
        <v>480</v>
      </c>
      <c r="P171" s="10" t="s">
        <v>18</v>
      </c>
      <c r="Q171">
        <v>2</v>
      </c>
      <c r="R171">
        <v>5</v>
      </c>
      <c r="S171" s="26">
        <v>1.320138888888889</v>
      </c>
      <c r="T171" t="s">
        <v>14</v>
      </c>
      <c r="U171" s="26">
        <v>1.320138888888889</v>
      </c>
      <c r="V171" s="25">
        <v>0.63402777777777775</v>
      </c>
    </row>
    <row r="172" spans="1:23" ht="16.5" x14ac:dyDescent="0.25">
      <c r="A172" t="s">
        <v>485</v>
      </c>
      <c r="B172" t="s">
        <v>483</v>
      </c>
      <c r="C172">
        <v>20</v>
      </c>
      <c r="D172">
        <f>Table1[[#This Row],[Skott]]-SUM(Table1[[#This Row],[T1]:[T5]])</f>
        <v>0</v>
      </c>
      <c r="E172" s="29">
        <f>IFERROR(-(SUM(Table1[[#This Row],[T1]:[T5]])-Table1[[#This Row],[Skott]])/Table1[[#This Row],[Skott]],"")</f>
        <v>0</v>
      </c>
      <c r="F172" s="27">
        <f>IFERROR(LEFT(Table1[[#This Row],[L]],1)*1,"")</f>
        <v>5</v>
      </c>
      <c r="G172" s="27">
        <f>IFERROR(RIGHT(LEFT(Table1[[#This Row],[L]],2),1)*1,"")</f>
        <v>5</v>
      </c>
      <c r="H172" s="30"/>
      <c r="I172" s="27">
        <f>IFERROR(LEFT(Table1[[#This Row],[S]],1)*1,"")</f>
        <v>5</v>
      </c>
      <c r="J172" s="27">
        <f>IFERROR(RIGHT(LEFT(Table1[[#This Row],[S]],2),1)*1,"")</f>
        <v>5</v>
      </c>
      <c r="K172">
        <f>IF(Table1[[#This Row],[Plac]]="",0,IFERROR(VLOOKUP(Table1[[#This Row],[Plac]],Referens!$B$16:$C$28,2,0),1))</f>
        <v>8</v>
      </c>
      <c r="L172">
        <f>Table1[[#This Row],[Poäng]]</f>
        <v>8</v>
      </c>
      <c r="M172">
        <v>7</v>
      </c>
      <c r="N172">
        <v>98</v>
      </c>
      <c r="O172" t="s">
        <v>481</v>
      </c>
      <c r="P172" s="10" t="s">
        <v>18</v>
      </c>
      <c r="Q172">
        <v>5</v>
      </c>
      <c r="R172">
        <v>5</v>
      </c>
      <c r="S172" s="26">
        <v>1.6097222222222223</v>
      </c>
      <c r="T172" s="25">
        <v>0.16666666666666666</v>
      </c>
      <c r="U172" s="26">
        <v>1.7763888888888888</v>
      </c>
      <c r="V172" s="26">
        <v>1.0902777777777777</v>
      </c>
      <c r="W172" t="s">
        <v>482</v>
      </c>
    </row>
    <row r="173" spans="1:23" x14ac:dyDescent="0.25">
      <c r="A173" t="s">
        <v>94</v>
      </c>
      <c r="B173" t="s">
        <v>454</v>
      </c>
      <c r="C173">
        <v>15</v>
      </c>
      <c r="D173">
        <f>Table1[[#This Row],[Skott]]-SUM(Table1[[#This Row],[T1]:[T5]])</f>
        <v>7</v>
      </c>
      <c r="E173" s="29">
        <f>IFERROR(-(SUM(Table1[[#This Row],[T1]:[T5]])-Table1[[#This Row],[Skott]])/Table1[[#This Row],[Skott]],"")</f>
        <v>0.46666666666666667</v>
      </c>
      <c r="F173" s="27">
        <f>IFERROR(LEFT(Table1[[#This Row],[L]],1)*1,"")</f>
        <v>3</v>
      </c>
      <c r="G173" s="27">
        <f>IFERROR(RIGHT(LEFT(Table1[[#This Row],[L]],2),1)*1,"")</f>
        <v>2</v>
      </c>
      <c r="H173" s="27">
        <f>IFERROR(IF(Table1[[#This Row],[Skott]]=10,"",RIGHT(Table1[[#This Row],[L]],1))*1,"")</f>
        <v>3</v>
      </c>
      <c r="I173" s="27" t="str">
        <f>IFERROR(LEFT(Table1[[#This Row],[S]],1)*1,"")</f>
        <v/>
      </c>
      <c r="J173" s="27" t="str">
        <f>IFERROR(RIGHT(LEFT(Table1[[#This Row],[S]],2),1)*1,"")</f>
        <v/>
      </c>
      <c r="K173">
        <f>IF(Table1[[#This Row],[Plac]]="",0,IFERROR(VLOOKUP(Table1[[#This Row],[Plac]],Referens!$B$16:$C$28,2,0),1))</f>
        <v>6</v>
      </c>
      <c r="L173">
        <f>Table1[[#This Row],[Poäng]]</f>
        <v>6</v>
      </c>
      <c r="M173">
        <v>9</v>
      </c>
      <c r="N173">
        <v>122</v>
      </c>
      <c r="O173" t="s">
        <v>439</v>
      </c>
      <c r="P173" t="s">
        <v>440</v>
      </c>
      <c r="Q173">
        <v>323</v>
      </c>
      <c r="R173"/>
      <c r="S173" s="26">
        <v>1.0819444444444444</v>
      </c>
      <c r="T173" s="25">
        <v>0.16666666666666666</v>
      </c>
      <c r="U173" s="26">
        <v>1.2486111111111111</v>
      </c>
      <c r="V173" s="25">
        <v>0.20624999999999999</v>
      </c>
    </row>
    <row r="174" spans="1:23" ht="16.5" x14ac:dyDescent="0.25">
      <c r="A174" t="s">
        <v>406</v>
      </c>
      <c r="B174" t="s">
        <v>354</v>
      </c>
      <c r="C174">
        <v>10</v>
      </c>
      <c r="D174">
        <f>Table1[[#This Row],[Skott]]-SUM(Table1[[#This Row],[T1]:[T5]])</f>
        <v>10</v>
      </c>
      <c r="E174" s="29">
        <f>IFERROR(-(SUM(Table1[[#This Row],[T1]:[T5]])-Table1[[#This Row],[Skott]])/Table1[[#This Row],[Skott]],"")</f>
        <v>1</v>
      </c>
      <c r="F174" s="27">
        <f>IFERROR(LEFT(Table1[[#This Row],[L]],1)*1,"")</f>
        <v>0</v>
      </c>
      <c r="G174" s="27">
        <f>IFERROR(RIGHT(LEFT(Table1[[#This Row],[L]],2),1)*1,"")</f>
        <v>0</v>
      </c>
      <c r="H174" s="27" t="str">
        <f>IFERROR(IF(Table1[[#This Row],[Skott]]=10,"",RIGHT(Table1[[#This Row],[L]],1))*1,"")</f>
        <v/>
      </c>
      <c r="I174" s="27" t="str">
        <f>IFERROR(LEFT(Table1[[#This Row],[S]],1)*1,"")</f>
        <v/>
      </c>
      <c r="J174" s="27" t="str">
        <f>IFERROR(RIGHT(LEFT(Table1[[#This Row],[S]],2),1)*1,"")</f>
        <v/>
      </c>
      <c r="K174" s="31"/>
      <c r="L174">
        <v>5</v>
      </c>
      <c r="M174" s="9"/>
      <c r="N174">
        <v>14</v>
      </c>
      <c r="O174" t="s">
        <v>357</v>
      </c>
      <c r="P174" t="s">
        <v>358</v>
      </c>
      <c r="Q174" s="24" t="s">
        <v>324</v>
      </c>
      <c r="S174" s="25">
        <v>0.42430555555555555</v>
      </c>
      <c r="T174" t="s">
        <v>14</v>
      </c>
      <c r="U174" s="25">
        <v>0.42430555555555555</v>
      </c>
      <c r="V174" t="s">
        <v>14</v>
      </c>
    </row>
    <row r="175" spans="1:23" ht="16.5" x14ac:dyDescent="0.25">
      <c r="A175" t="s">
        <v>406</v>
      </c>
      <c r="B175" t="s">
        <v>354</v>
      </c>
      <c r="C175">
        <v>10</v>
      </c>
      <c r="D175">
        <f>Table1[[#This Row],[Skott]]-SUM(Table1[[#This Row],[T1]:[T5]])</f>
        <v>0</v>
      </c>
      <c r="E175" s="29">
        <f>IFERROR(-(SUM(Table1[[#This Row],[T1]:[T5]])-Table1[[#This Row],[Skott]])/Table1[[#This Row],[Skott]],"")</f>
        <v>0</v>
      </c>
      <c r="F175" s="27">
        <f>IFERROR(LEFT(Table1[[#This Row],[L]],1)*1,"")</f>
        <v>5</v>
      </c>
      <c r="G175" s="27">
        <f>IFERROR(RIGHT(LEFT(Table1[[#This Row],[L]],2),1)*1,"")</f>
        <v>5</v>
      </c>
      <c r="H175" s="27" t="str">
        <f>IFERROR(IF(Table1[[#This Row],[Skott]]=10,"",RIGHT(Table1[[#This Row],[L]],1))*1,"")</f>
        <v/>
      </c>
      <c r="I175" s="27" t="str">
        <f>IFERROR(LEFT(Table1[[#This Row],[S]],1)*1,"")</f>
        <v/>
      </c>
      <c r="J175" s="27" t="str">
        <f>IFERROR(RIGHT(LEFT(Table1[[#This Row],[S]],2),1)*1,"")</f>
        <v/>
      </c>
      <c r="K175" s="31"/>
      <c r="L175">
        <v>5</v>
      </c>
      <c r="M175" s="9"/>
      <c r="N175">
        <v>11</v>
      </c>
      <c r="O175" t="s">
        <v>360</v>
      </c>
      <c r="P175" t="s">
        <v>358</v>
      </c>
      <c r="Q175" s="24">
        <v>55</v>
      </c>
      <c r="S175" s="25">
        <v>0.57291666666666663</v>
      </c>
      <c r="T175" s="25">
        <v>0.20833333333333334</v>
      </c>
      <c r="U175" s="25">
        <v>0.78125</v>
      </c>
      <c r="V175" s="25">
        <v>0.35694444444444445</v>
      </c>
    </row>
    <row r="176" spans="1:23" x14ac:dyDescent="0.25">
      <c r="A176" t="s">
        <v>406</v>
      </c>
      <c r="B176" t="s">
        <v>483</v>
      </c>
      <c r="C176">
        <v>10</v>
      </c>
      <c r="D176">
        <f>Table1[[#This Row],[Skott]]-SUM(Table1[[#This Row],[T1]:[T5]])</f>
        <v>10</v>
      </c>
      <c r="E176" s="29">
        <f>IFERROR(-(SUM(Table1[[#This Row],[T1]:[T5]])-Table1[[#This Row],[Skott]])/Table1[[#This Row],[Skott]],"")</f>
        <v>1</v>
      </c>
      <c r="F176" s="27" t="str">
        <f>IFERROR(LEFT(Table1[[#This Row],[L]],1)*1,"")</f>
        <v/>
      </c>
      <c r="G176" s="27" t="str">
        <f>IFERROR(RIGHT(LEFT(Table1[[#This Row],[L]],2),1)*1,"")</f>
        <v/>
      </c>
      <c r="H176" s="27" t="str">
        <f>IFERROR(IF(Table1[[#This Row],[Skott]]=10,"",RIGHT(Table1[[#This Row],[L]],1))*1,"")</f>
        <v/>
      </c>
      <c r="I176" s="27" t="str">
        <f>IFERROR(LEFT(Table1[[#This Row],[S]],1)*1,"")</f>
        <v/>
      </c>
      <c r="J176" s="27" t="str">
        <f>IFERROR(RIGHT(LEFT(Table1[[#This Row],[S]],2),1)*1,"")</f>
        <v/>
      </c>
      <c r="K176">
        <f>IF(Table1[[#This Row],[Plac]]="",0,IFERROR(VLOOKUP(Table1[[#This Row],[Plac]],Referens!$B$16:$C$28,2,0),1))</f>
        <v>0</v>
      </c>
      <c r="L176">
        <v>5</v>
      </c>
      <c r="N176">
        <v>6</v>
      </c>
      <c r="O176" t="s">
        <v>455</v>
      </c>
      <c r="P176" t="s">
        <v>358</v>
      </c>
      <c r="Q176"/>
      <c r="R176"/>
      <c r="S176" t="s">
        <v>14</v>
      </c>
      <c r="T176" t="s">
        <v>14</v>
      </c>
      <c r="U176" t="s">
        <v>14</v>
      </c>
    </row>
    <row r="177" spans="1:23" x14ac:dyDescent="0.25">
      <c r="A177" t="s">
        <v>69</v>
      </c>
      <c r="B177" t="s">
        <v>483</v>
      </c>
      <c r="C177" s="31"/>
      <c r="D177" s="31"/>
      <c r="E177" s="32"/>
      <c r="F177" s="27">
        <f>IFERROR(LEFT(Table1[[#This Row],[L]],1)*1,"")</f>
        <v>5</v>
      </c>
      <c r="G177" s="27">
        <f>IFERROR(RIGHT(LEFT(Table1[[#This Row],[L]],2),1)*1,"")</f>
        <v>5</v>
      </c>
      <c r="H177" s="27">
        <f>IFERROR(IF(Table1[[#This Row],[Skott]]=10,"",RIGHT(Table1[[#This Row],[L]],1))*1,"")</f>
        <v>5</v>
      </c>
      <c r="I177" s="27" t="str">
        <f>IFERROR(LEFT(Table1[[#This Row],[S]],1)*1,"")</f>
        <v/>
      </c>
      <c r="J177" s="27" t="str">
        <f>IFERROR(RIGHT(LEFT(Table1[[#This Row],[S]],2),1)*1,"")</f>
        <v/>
      </c>
      <c r="K177" s="31"/>
      <c r="L177" s="31"/>
      <c r="N177">
        <v>40</v>
      </c>
      <c r="O177" t="s">
        <v>357</v>
      </c>
      <c r="P177" t="s">
        <v>358</v>
      </c>
      <c r="Q177">
        <v>5</v>
      </c>
      <c r="R177"/>
      <c r="S177" s="25">
        <v>0.53125</v>
      </c>
      <c r="T177" t="s">
        <v>14</v>
      </c>
      <c r="U177" s="25">
        <v>0.53125</v>
      </c>
      <c r="V177" t="s">
        <v>14</v>
      </c>
      <c r="W177" t="s">
        <v>365</v>
      </c>
    </row>
    <row r="178" spans="1:23" ht="16.5" x14ac:dyDescent="0.25">
      <c r="A178" t="s">
        <v>406</v>
      </c>
      <c r="B178" t="s">
        <v>356</v>
      </c>
      <c r="C178">
        <v>10</v>
      </c>
      <c r="D178">
        <f>Table1[[#This Row],[Skott]]-SUM(Table1[[#This Row],[T1]:[T5]])</f>
        <v>10</v>
      </c>
      <c r="E178" s="29">
        <f>IFERROR(-(SUM(Table1[[#This Row],[T1]:[T5]])-Table1[[#This Row],[Skott]])/Table1[[#This Row],[Skott]],"")</f>
        <v>1</v>
      </c>
      <c r="F178" s="27">
        <f>IFERROR(LEFT(Table1[[#This Row],[L]],1)*1,"")</f>
        <v>0</v>
      </c>
      <c r="G178" s="27">
        <f>IFERROR(RIGHT(LEFT(Table1[[#This Row],[L]],2),1)*1,"")</f>
        <v>0</v>
      </c>
      <c r="H178" s="27" t="str">
        <f>IFERROR(IF(Table1[[#This Row],[Skott]]=10,"",RIGHT(Table1[[#This Row],[L]],1))*1,"")</f>
        <v/>
      </c>
      <c r="I178" s="27" t="str">
        <f>IFERROR(LEFT(Table1[[#This Row],[S]],1)*1,"")</f>
        <v/>
      </c>
      <c r="J178" s="27" t="str">
        <f>IFERROR(RIGHT(LEFT(Table1[[#This Row],[S]],2),1)*1,"")</f>
        <v/>
      </c>
      <c r="K178" s="31"/>
      <c r="L178">
        <v>5</v>
      </c>
      <c r="M178" s="9"/>
      <c r="N178" s="9">
        <v>62</v>
      </c>
      <c r="O178" s="10" t="s">
        <v>86</v>
      </c>
      <c r="P178" s="10" t="s">
        <v>87</v>
      </c>
      <c r="Q178" s="23" t="s">
        <v>324</v>
      </c>
      <c r="R178" s="23"/>
      <c r="S178" s="11">
        <v>0.42777777777777776</v>
      </c>
      <c r="T178" s="10" t="s">
        <v>14</v>
      </c>
      <c r="U178" s="11">
        <v>0.42777777777777776</v>
      </c>
      <c r="V178" s="11">
        <v>0.20347222222222222</v>
      </c>
      <c r="W178" s="10"/>
    </row>
    <row r="179" spans="1:23" ht="16.5" x14ac:dyDescent="0.25">
      <c r="A179" t="s">
        <v>406</v>
      </c>
      <c r="B179" t="s">
        <v>356</v>
      </c>
      <c r="C179">
        <v>10</v>
      </c>
      <c r="D179">
        <f>Table1[[#This Row],[Skott]]-SUM(Table1[[#This Row],[T1]:[T5]])</f>
        <v>9</v>
      </c>
      <c r="E179" s="29">
        <f>IFERROR(-(SUM(Table1[[#This Row],[T1]:[T5]])-Table1[[#This Row],[Skott]])/Table1[[#This Row],[Skott]],"")</f>
        <v>0.9</v>
      </c>
      <c r="F179" s="27">
        <f>IFERROR(LEFT(Table1[[#This Row],[L]],1)*1,"")</f>
        <v>0</v>
      </c>
      <c r="G179" s="27">
        <f>IFERROR(RIGHT(LEFT(Table1[[#This Row],[L]],2),1)*1,"")</f>
        <v>1</v>
      </c>
      <c r="H179" s="27" t="str">
        <f>IFERROR(IF(Table1[[#This Row],[Skott]]=10,"",RIGHT(Table1[[#This Row],[L]],1))*1,"")</f>
        <v/>
      </c>
      <c r="I179" s="27" t="str">
        <f>IFERROR(LEFT(Table1[[#This Row],[S]],1)*1,"")</f>
        <v/>
      </c>
      <c r="J179" s="27" t="str">
        <f>IFERROR(RIGHT(LEFT(Table1[[#This Row],[S]],2),1)*1,"")</f>
        <v/>
      </c>
      <c r="K179" s="31"/>
      <c r="L179">
        <v>5</v>
      </c>
      <c r="M179" s="9"/>
      <c r="N179" s="9">
        <v>66</v>
      </c>
      <c r="O179" s="10" t="s">
        <v>88</v>
      </c>
      <c r="P179" s="10" t="s">
        <v>87</v>
      </c>
      <c r="Q179" s="23" t="s">
        <v>328</v>
      </c>
      <c r="R179" s="23"/>
      <c r="S179" s="11">
        <v>0.49583333333333335</v>
      </c>
      <c r="T179" s="10" t="s">
        <v>14</v>
      </c>
      <c r="U179" s="11">
        <v>0.49583333333333335</v>
      </c>
      <c r="V179" s="11">
        <v>0.27152777777777776</v>
      </c>
      <c r="W179" s="10"/>
    </row>
    <row r="180" spans="1:23" ht="16.5" x14ac:dyDescent="0.25">
      <c r="A180" t="s">
        <v>406</v>
      </c>
      <c r="B180" t="s">
        <v>356</v>
      </c>
      <c r="C180">
        <v>10</v>
      </c>
      <c r="D180">
        <f>Table1[[#This Row],[Skott]]-SUM(Table1[[#This Row],[T1]:[T5]])</f>
        <v>10</v>
      </c>
      <c r="E180" s="29">
        <f>IFERROR(-(SUM(Table1[[#This Row],[T1]:[T5]])-Table1[[#This Row],[Skott]])/Table1[[#This Row],[Skott]],"")</f>
        <v>1</v>
      </c>
      <c r="F180" s="27">
        <f>IFERROR(LEFT(Table1[[#This Row],[L]],1)*1,"")</f>
        <v>0</v>
      </c>
      <c r="G180" s="27">
        <f>IFERROR(RIGHT(LEFT(Table1[[#This Row],[L]],2),1)*1,"")</f>
        <v>0</v>
      </c>
      <c r="H180" s="27" t="str">
        <f>IFERROR(IF(Table1[[#This Row],[Skott]]=10,"",RIGHT(Table1[[#This Row],[L]],1))*1,"")</f>
        <v/>
      </c>
      <c r="I180" s="27" t="str">
        <f>IFERROR(LEFT(Table1[[#This Row],[S]],1)*1,"")</f>
        <v/>
      </c>
      <c r="J180" s="27" t="str">
        <f>IFERROR(RIGHT(LEFT(Table1[[#This Row],[S]],2),1)*1,"")</f>
        <v/>
      </c>
      <c r="K180" s="31"/>
      <c r="L180">
        <v>5</v>
      </c>
      <c r="M180" s="9"/>
      <c r="N180" s="9">
        <v>65</v>
      </c>
      <c r="O180" s="10" t="s">
        <v>89</v>
      </c>
      <c r="P180" s="10" t="s">
        <v>87</v>
      </c>
      <c r="Q180" s="23" t="s">
        <v>324</v>
      </c>
      <c r="R180" s="23"/>
      <c r="S180" s="11">
        <v>0.5083333333333333</v>
      </c>
      <c r="T180" s="10" t="s">
        <v>14</v>
      </c>
      <c r="U180" s="11">
        <v>0.5083333333333333</v>
      </c>
      <c r="V180" s="11">
        <v>0.28402777777777777</v>
      </c>
      <c r="W180" s="10"/>
    </row>
    <row r="181" spans="1:23" ht="16.5" x14ac:dyDescent="0.25">
      <c r="A181" t="s">
        <v>406</v>
      </c>
      <c r="B181" t="s">
        <v>356</v>
      </c>
      <c r="C181" s="31"/>
      <c r="D181" s="31"/>
      <c r="E181" s="32"/>
      <c r="F181" s="27" t="str">
        <f>IFERROR(LEFT(Table1[[#This Row],[L]],1)*1,"")</f>
        <v/>
      </c>
      <c r="G181" s="27" t="str">
        <f>IFERROR(RIGHT(LEFT(Table1[[#This Row],[L]],2),1)*1,"")</f>
        <v/>
      </c>
      <c r="H181" s="27" t="str">
        <f>IFERROR(IF(Table1[[#This Row],[Skott]]=10,"",RIGHT(Table1[[#This Row],[L]],1))*1,"")</f>
        <v/>
      </c>
      <c r="I181" s="27" t="str">
        <f>IFERROR(LEFT(Table1[[#This Row],[S]],1)*1,"")</f>
        <v/>
      </c>
      <c r="J181" s="27" t="str">
        <f>IFERROR(RIGHT(LEFT(Table1[[#This Row],[S]],2),1)*1,"")</f>
        <v/>
      </c>
      <c r="K181" s="31"/>
      <c r="L181">
        <v>5</v>
      </c>
      <c r="M181" s="9"/>
      <c r="N181" s="9">
        <v>61</v>
      </c>
      <c r="O181" s="10" t="s">
        <v>92</v>
      </c>
      <c r="P181" s="10" t="s">
        <v>87</v>
      </c>
      <c r="Q181" s="23"/>
      <c r="R181" s="23"/>
      <c r="S181" s="10" t="s">
        <v>14</v>
      </c>
      <c r="T181" s="10" t="s">
        <v>14</v>
      </c>
      <c r="U181" s="10" t="s">
        <v>14</v>
      </c>
      <c r="V181" s="10"/>
      <c r="W181" s="10" t="s">
        <v>34</v>
      </c>
    </row>
    <row r="182" spans="1:23" ht="16.5" x14ac:dyDescent="0.25">
      <c r="A182" t="s">
        <v>94</v>
      </c>
      <c r="B182" t="s">
        <v>356</v>
      </c>
      <c r="C182" s="31"/>
      <c r="D182" s="31"/>
      <c r="E182" s="32"/>
      <c r="F182" s="27" t="str">
        <f>IFERROR(LEFT(Table1[[#This Row],[L]],1)*1,"")</f>
        <v/>
      </c>
      <c r="G182" s="27" t="str">
        <f>IFERROR(RIGHT(LEFT(Table1[[#This Row],[L]],2),1)*1,"")</f>
        <v/>
      </c>
      <c r="H182" s="27" t="str">
        <f>IFERROR(IF(Table1[[#This Row],[Skott]]=10,"",RIGHT(Table1[[#This Row],[L]],1))*1,"")</f>
        <v/>
      </c>
      <c r="I182" s="27" t="str">
        <f>IFERROR(LEFT(Table1[[#This Row],[S]],1)*1,"")</f>
        <v/>
      </c>
      <c r="J182" s="27" t="str">
        <f>IFERROR(RIGHT(LEFT(Table1[[#This Row],[S]],2),1)*1,"")</f>
        <v/>
      </c>
      <c r="K182" s="31"/>
      <c r="L182" s="31"/>
      <c r="M182" s="9"/>
      <c r="N182" s="9">
        <v>300</v>
      </c>
      <c r="O182" s="10" t="s">
        <v>107</v>
      </c>
      <c r="P182" s="10" t="s">
        <v>87</v>
      </c>
      <c r="Q182" s="23"/>
      <c r="R182" s="23"/>
      <c r="S182" s="10" t="s">
        <v>14</v>
      </c>
      <c r="T182" s="10" t="s">
        <v>14</v>
      </c>
      <c r="U182" s="10" t="s">
        <v>14</v>
      </c>
      <c r="V182" s="10"/>
      <c r="W182" s="10" t="s">
        <v>34</v>
      </c>
    </row>
    <row r="183" spans="1:23" ht="16.5" x14ac:dyDescent="0.25">
      <c r="A183" t="s">
        <v>108</v>
      </c>
      <c r="B183" t="s">
        <v>356</v>
      </c>
      <c r="C183">
        <v>15</v>
      </c>
      <c r="D183">
        <f>Table1[[#This Row],[Skott]]-SUM(Table1[[#This Row],[T1]:[T5]])</f>
        <v>12</v>
      </c>
      <c r="E183" s="29">
        <f>IFERROR(-(SUM(Table1[[#This Row],[T1]:[T5]])-Table1[[#This Row],[Skott]])/Table1[[#This Row],[Skott]],"")</f>
        <v>0.8</v>
      </c>
      <c r="F183" s="27">
        <f>IFERROR(LEFT(Table1[[#This Row],[L]],1)*1,"")</f>
        <v>1</v>
      </c>
      <c r="G183" s="27">
        <f>IFERROR(RIGHT(LEFT(Table1[[#This Row],[L]],2),1)*1,"")</f>
        <v>1</v>
      </c>
      <c r="H183" s="27">
        <f>IFERROR(IF(Table1[[#This Row],[Skott]]=10,"",RIGHT(Table1[[#This Row],[L]],1))*1,"")</f>
        <v>1</v>
      </c>
      <c r="I183" s="27" t="str">
        <f>IFERROR(LEFT(Table1[[#This Row],[S]],1)*1,"")</f>
        <v/>
      </c>
      <c r="J183" s="27" t="str">
        <f>IFERROR(RIGHT(LEFT(Table1[[#This Row],[S]],2),1)*1,"")</f>
        <v/>
      </c>
      <c r="K183">
        <f>IF(Table1[[#This Row],[Plac]]="",0,IFERROR(VLOOKUP(Table1[[#This Row],[Plac]],Referens!$B$16:$C$28,2,0),1))</f>
        <v>13</v>
      </c>
      <c r="L183">
        <f>Table1[[#This Row],[Poäng]]</f>
        <v>13</v>
      </c>
      <c r="M183" s="9">
        <v>2</v>
      </c>
      <c r="N183" s="9">
        <v>86</v>
      </c>
      <c r="O183" s="10" t="s">
        <v>110</v>
      </c>
      <c r="P183" s="10" t="s">
        <v>87</v>
      </c>
      <c r="Q183" s="23">
        <v>111</v>
      </c>
      <c r="R183" s="23"/>
      <c r="S183" s="11">
        <v>0.87847222222222221</v>
      </c>
      <c r="T183" s="11">
        <v>6.25E-2</v>
      </c>
      <c r="U183" s="11">
        <v>0.94097222222222221</v>
      </c>
      <c r="V183" s="11">
        <v>5.347222222222222E-2</v>
      </c>
      <c r="W183" s="10"/>
    </row>
    <row r="184" spans="1:23" ht="16.5" x14ac:dyDescent="0.25">
      <c r="A184" t="s">
        <v>45</v>
      </c>
      <c r="B184" t="s">
        <v>355</v>
      </c>
      <c r="C184">
        <v>10</v>
      </c>
      <c r="D184">
        <f>Table1[[#This Row],[Skott]]-SUM(Table1[[#This Row],[T1]:[T5]])</f>
        <v>6</v>
      </c>
      <c r="E184" s="29">
        <f>IFERROR(-(SUM(Table1[[#This Row],[T1]:[T5]])-Table1[[#This Row],[Skott]])/Table1[[#This Row],[Skott]],"")</f>
        <v>0.6</v>
      </c>
      <c r="F184" s="27">
        <f>IFERROR(LEFT(Table1[[#This Row],[L]],1)*1,"")</f>
        <v>2</v>
      </c>
      <c r="G184" s="27">
        <f>IFERROR(RIGHT(LEFT(Table1[[#This Row],[L]],2),1)*1,"")</f>
        <v>2</v>
      </c>
      <c r="H184" s="27" t="str">
        <f>IFERROR(IF(Table1[[#This Row],[Skott]]=10,"",RIGHT(Table1[[#This Row],[L]],1))*1,"")</f>
        <v/>
      </c>
      <c r="I184" s="27" t="str">
        <f>IFERROR(LEFT(Table1[[#This Row],[S]],1)*1,"")</f>
        <v/>
      </c>
      <c r="J184" s="27" t="str">
        <f>IFERROR(RIGHT(LEFT(Table1[[#This Row],[S]],2),1)*1,"")</f>
        <v/>
      </c>
      <c r="K184">
        <f>IF(Table1[[#This Row],[Plac]]="",0,IFERROR(VLOOKUP(Table1[[#This Row],[Plac]],Referens!$B$16:$C$28,2,0),1))</f>
        <v>13</v>
      </c>
      <c r="L184">
        <f>Table1[[#This Row],[Poäng]]</f>
        <v>13</v>
      </c>
      <c r="M184">
        <v>2</v>
      </c>
      <c r="N184">
        <v>17</v>
      </c>
      <c r="O184" t="s">
        <v>332</v>
      </c>
      <c r="P184" s="10" t="s">
        <v>87</v>
      </c>
      <c r="Q184" s="24">
        <v>22</v>
      </c>
      <c r="S184" s="25">
        <v>0.71111111111111114</v>
      </c>
      <c r="T184" t="s">
        <v>14</v>
      </c>
      <c r="U184" s="25">
        <v>0.71111111111111114</v>
      </c>
      <c r="V184" s="25">
        <v>5.4166666666666669E-2</v>
      </c>
    </row>
    <row r="185" spans="1:23" ht="16.5" x14ac:dyDescent="0.25">
      <c r="A185" t="s">
        <v>94</v>
      </c>
      <c r="B185" t="s">
        <v>355</v>
      </c>
      <c r="C185">
        <v>10</v>
      </c>
      <c r="D185">
        <f>Table1[[#This Row],[Skott]]-SUM(Table1[[#This Row],[T1]:[T5]])</f>
        <v>1</v>
      </c>
      <c r="E185" s="29">
        <f>IFERROR(-(SUM(Table1[[#This Row],[T1]:[T5]])-Table1[[#This Row],[Skott]])/Table1[[#This Row],[Skott]],"")</f>
        <v>0.1</v>
      </c>
      <c r="F185" s="27">
        <f>IFERROR(LEFT(Table1[[#This Row],[L]],1)*1,"")</f>
        <v>4</v>
      </c>
      <c r="G185" s="27">
        <f>IFERROR(RIGHT(LEFT(Table1[[#This Row],[L]],2),1)*1,"")</f>
        <v>5</v>
      </c>
      <c r="H185" s="27" t="str">
        <f>IFERROR(IF(Table1[[#This Row],[Skott]]=10,"",RIGHT(Table1[[#This Row],[L]],1))*1,"")</f>
        <v/>
      </c>
      <c r="I185" s="27" t="str">
        <f>IFERROR(LEFT(Table1[[#This Row],[S]],1)*1,"")</f>
        <v/>
      </c>
      <c r="J185" s="27" t="str">
        <f>IFERROR(RIGHT(LEFT(Table1[[#This Row],[S]],2),1)*1,"")</f>
        <v/>
      </c>
      <c r="K185">
        <f>IF(Table1[[#This Row],[Plac]]="",0,IFERROR(VLOOKUP(Table1[[#This Row],[Plac]],Referens!$B$16:$C$28,2,0),1))</f>
        <v>7</v>
      </c>
      <c r="L185">
        <f>Table1[[#This Row],[Poäng]]</f>
        <v>7</v>
      </c>
      <c r="M185">
        <v>8</v>
      </c>
      <c r="N185">
        <v>36</v>
      </c>
      <c r="O185" t="s">
        <v>92</v>
      </c>
      <c r="P185" s="10" t="s">
        <v>87</v>
      </c>
      <c r="Q185" s="24">
        <v>45</v>
      </c>
      <c r="S185" s="25">
        <v>0.79791666666666672</v>
      </c>
      <c r="T185" t="s">
        <v>14</v>
      </c>
      <c r="U185" s="25">
        <v>0.79791666666666672</v>
      </c>
      <c r="V185" s="25">
        <v>0.14097222222222222</v>
      </c>
    </row>
    <row r="186" spans="1:23" ht="16.5" x14ac:dyDescent="0.25">
      <c r="A186" t="s">
        <v>94</v>
      </c>
      <c r="B186" t="s">
        <v>355</v>
      </c>
      <c r="C186" s="31"/>
      <c r="D186" s="31"/>
      <c r="E186" s="32"/>
      <c r="F186" s="27" t="str">
        <f>IFERROR(LEFT(Table1[[#This Row],[L]],1)*1,"")</f>
        <v/>
      </c>
      <c r="G186" s="27" t="str">
        <f>IFERROR(RIGHT(LEFT(Table1[[#This Row],[L]],2),1)*1,"")</f>
        <v/>
      </c>
      <c r="H186" s="27" t="str">
        <f>IFERROR(IF(Table1[[#This Row],[Skott]]=10,"",RIGHT(Table1[[#This Row],[L]],1))*1,"")</f>
        <v/>
      </c>
      <c r="I186" s="27" t="str">
        <f>IFERROR(LEFT(Table1[[#This Row],[S]],1)*1,"")</f>
        <v/>
      </c>
      <c r="J186" s="27" t="str">
        <f>IFERROR(RIGHT(LEFT(Table1[[#This Row],[S]],2),1)*1,"")</f>
        <v/>
      </c>
      <c r="K186" s="31"/>
      <c r="L186" s="31"/>
      <c r="N186">
        <v>35</v>
      </c>
      <c r="O186" t="s">
        <v>107</v>
      </c>
      <c r="P186" s="10" t="s">
        <v>87</v>
      </c>
      <c r="S186" t="s">
        <v>14</v>
      </c>
      <c r="T186" t="s">
        <v>14</v>
      </c>
      <c r="U186" t="s">
        <v>14</v>
      </c>
      <c r="W186" t="s">
        <v>34</v>
      </c>
    </row>
    <row r="187" spans="1:23" ht="16.5" x14ac:dyDescent="0.25">
      <c r="A187" t="s">
        <v>94</v>
      </c>
      <c r="B187" t="s">
        <v>454</v>
      </c>
      <c r="C187" s="31"/>
      <c r="D187" s="31"/>
      <c r="E187" s="32"/>
      <c r="F187" s="27" t="str">
        <f>IFERROR(LEFT(Table1[[#This Row],[L]],1)*1,"")</f>
        <v/>
      </c>
      <c r="G187" s="27" t="str">
        <f>IFERROR(RIGHT(LEFT(Table1[[#This Row],[L]],2),1)*1,"")</f>
        <v/>
      </c>
      <c r="H187" s="27" t="str">
        <f>IFERROR(IF(Table1[[#This Row],[Skott]]=10,"",RIGHT(Table1[[#This Row],[L]],1))*1,"")</f>
        <v/>
      </c>
      <c r="I187" s="27" t="str">
        <f>IFERROR(LEFT(Table1[[#This Row],[S]],1)*1,"")</f>
        <v/>
      </c>
      <c r="J187" s="27" t="str">
        <f>IFERROR(RIGHT(LEFT(Table1[[#This Row],[S]],2),1)*1,"")</f>
        <v/>
      </c>
      <c r="K187" s="31"/>
      <c r="L187" s="31"/>
      <c r="N187">
        <v>129</v>
      </c>
      <c r="O187" t="s">
        <v>107</v>
      </c>
      <c r="P187" s="10" t="s">
        <v>87</v>
      </c>
      <c r="Q187"/>
      <c r="R187"/>
      <c r="S187" t="s">
        <v>14</v>
      </c>
      <c r="T187" t="s">
        <v>14</v>
      </c>
      <c r="U187" t="s">
        <v>14</v>
      </c>
      <c r="W187" t="s">
        <v>34</v>
      </c>
    </row>
    <row r="188" spans="1:23" ht="16.5" x14ac:dyDescent="0.25">
      <c r="A188" t="s">
        <v>108</v>
      </c>
      <c r="B188" t="s">
        <v>483</v>
      </c>
      <c r="C188">
        <v>15</v>
      </c>
      <c r="D188">
        <f>Table1[[#This Row],[Skott]]-SUM(Table1[[#This Row],[T1]:[T5]])</f>
        <v>4</v>
      </c>
      <c r="E188" s="29">
        <f>IFERROR(-(SUM(Table1[[#This Row],[T1]:[T5]])-Table1[[#This Row],[Skott]])/Table1[[#This Row],[Skott]],"")</f>
        <v>0.26666666666666666</v>
      </c>
      <c r="F188" s="27">
        <f>IFERROR(LEFT(Table1[[#This Row],[L]],1)*1,"")</f>
        <v>3</v>
      </c>
      <c r="G188" s="27">
        <f>IFERROR(RIGHT(LEFT(Table1[[#This Row],[L]],2),1)*1,"")</f>
        <v>4</v>
      </c>
      <c r="H188" s="27">
        <f>IFERROR(IF(Table1[[#This Row],[Skott]]=10,"",RIGHT(Table1[[#This Row],[L]],1))*1,"")</f>
        <v>4</v>
      </c>
      <c r="I188" s="27" t="str">
        <f>IFERROR(LEFT(Table1[[#This Row],[S]],1)*1,"")</f>
        <v/>
      </c>
      <c r="J188" s="27" t="str">
        <f>IFERROR(RIGHT(LEFT(Table1[[#This Row],[S]],2),1)*1,"")</f>
        <v/>
      </c>
      <c r="K188">
        <f>IF(Table1[[#This Row],[Plac]]="",0,IFERROR(VLOOKUP(Table1[[#This Row],[Plac]],Referens!$B$16:$C$28,2,0),1))</f>
        <v>13</v>
      </c>
      <c r="L188">
        <f>Table1[[#This Row],[Poäng]]</f>
        <v>13</v>
      </c>
      <c r="M188">
        <v>2</v>
      </c>
      <c r="N188">
        <v>50</v>
      </c>
      <c r="O188" t="s">
        <v>110</v>
      </c>
      <c r="P188" s="10" t="s">
        <v>87</v>
      </c>
      <c r="Q188">
        <v>34</v>
      </c>
      <c r="R188"/>
      <c r="S188" s="25">
        <v>0.8</v>
      </c>
      <c r="T188" t="s">
        <v>14</v>
      </c>
      <c r="U188" s="25">
        <v>0.8</v>
      </c>
      <c r="V188" s="25">
        <v>0.12986111111111112</v>
      </c>
    </row>
    <row r="189" spans="1:23" ht="16.5" x14ac:dyDescent="0.25">
      <c r="A189" t="s">
        <v>94</v>
      </c>
      <c r="B189" t="s">
        <v>483</v>
      </c>
      <c r="C189">
        <v>15</v>
      </c>
      <c r="D189">
        <f>Table1[[#This Row],[Skott]]-SUM(Table1[[#This Row],[T1]:[T5]])</f>
        <v>2</v>
      </c>
      <c r="E189" s="29">
        <f>IFERROR(-(SUM(Table1[[#This Row],[T1]:[T5]])-Table1[[#This Row],[Skott]])/Table1[[#This Row],[Skott]],"")</f>
        <v>0.13333333333333333</v>
      </c>
      <c r="F189" s="27">
        <f>IFERROR(LEFT(Table1[[#This Row],[L]],1)*1,"")</f>
        <v>5</v>
      </c>
      <c r="G189" s="27">
        <f>IFERROR(RIGHT(LEFT(Table1[[#This Row],[L]],2),1)*1,"")</f>
        <v>4</v>
      </c>
      <c r="H189" s="27">
        <f>IFERROR(IF(Table1[[#This Row],[Skott]]=10,"",RIGHT(Table1[[#This Row],[L]],1))*1,"")</f>
        <v>4</v>
      </c>
      <c r="I189" s="27" t="str">
        <f>IFERROR(LEFT(Table1[[#This Row],[S]],1)*1,"")</f>
        <v/>
      </c>
      <c r="J189" s="27" t="str">
        <f>IFERROR(RIGHT(LEFT(Table1[[#This Row],[S]],2),1)*1,"")</f>
        <v/>
      </c>
      <c r="K189">
        <f>IF(Table1[[#This Row],[Plac]]="",0,IFERROR(VLOOKUP(Table1[[#This Row],[Plac]],Referens!$B$16:$C$28,2,0),1))</f>
        <v>4</v>
      </c>
      <c r="L189">
        <f>Table1[[#This Row],[Poäng]]</f>
        <v>4</v>
      </c>
      <c r="M189">
        <v>11</v>
      </c>
      <c r="N189">
        <v>67</v>
      </c>
      <c r="O189" t="s">
        <v>88</v>
      </c>
      <c r="P189" s="10" t="s">
        <v>87</v>
      </c>
      <c r="Q189">
        <v>54</v>
      </c>
      <c r="R189"/>
      <c r="S189" s="26">
        <v>1.0215277777777778</v>
      </c>
      <c r="T189" t="s">
        <v>14</v>
      </c>
      <c r="U189" s="26">
        <v>1.0215277777777778</v>
      </c>
      <c r="V189" s="25">
        <v>0.4465277777777778</v>
      </c>
    </row>
    <row r="190" spans="1:23" ht="16.5" x14ac:dyDescent="0.25">
      <c r="A190" t="s">
        <v>119</v>
      </c>
      <c r="B190" t="s">
        <v>356</v>
      </c>
      <c r="C190" s="31"/>
      <c r="D190" s="31"/>
      <c r="E190" s="32"/>
      <c r="F190" s="27" t="str">
        <f>IFERROR(LEFT(Table1[[#This Row],[L]],1)*1,"")</f>
        <v/>
      </c>
      <c r="G190" s="27" t="str">
        <f>IFERROR(RIGHT(LEFT(Table1[[#This Row],[L]],2),1)*1,"")</f>
        <v/>
      </c>
      <c r="H190" s="27" t="str">
        <f>IFERROR(IF(Table1[[#This Row],[Skott]]=10,"",RIGHT(Table1[[#This Row],[L]],1))*1,"")</f>
        <v/>
      </c>
      <c r="I190" s="27" t="str">
        <f>IFERROR(LEFT(Table1[[#This Row],[S]],1)*1,"")</f>
        <v/>
      </c>
      <c r="J190" s="27" t="str">
        <f>IFERROR(RIGHT(LEFT(Table1[[#This Row],[S]],2),1)*1,"")</f>
        <v/>
      </c>
      <c r="K190" s="31"/>
      <c r="L190" s="31"/>
      <c r="M190" s="9"/>
      <c r="N190" s="9">
        <v>96</v>
      </c>
      <c r="O190" s="10" t="s">
        <v>121</v>
      </c>
      <c r="P190" s="10" t="s">
        <v>122</v>
      </c>
      <c r="Q190" s="23"/>
      <c r="R190" s="23"/>
      <c r="S190" s="10" t="s">
        <v>14</v>
      </c>
      <c r="T190" s="10" t="s">
        <v>14</v>
      </c>
      <c r="U190" s="10" t="s">
        <v>14</v>
      </c>
      <c r="V190" s="10"/>
      <c r="W190" s="10" t="s">
        <v>34</v>
      </c>
    </row>
    <row r="191" spans="1:23" ht="16.5" x14ac:dyDescent="0.25">
      <c r="A191" t="s">
        <v>468</v>
      </c>
      <c r="B191" t="s">
        <v>483</v>
      </c>
      <c r="C191">
        <v>20</v>
      </c>
      <c r="D191">
        <f>Table1[[#This Row],[Skott]]-SUM(Table1[[#This Row],[T1]:[T5]])</f>
        <v>12</v>
      </c>
      <c r="E191" s="29">
        <f>IFERROR(-(SUM(Table1[[#This Row],[T1]:[T5]])-Table1[[#This Row],[Skott]])/Table1[[#This Row],[Skott]],"")</f>
        <v>0.6</v>
      </c>
      <c r="F191" s="27">
        <f>IFERROR(LEFT(Table1[[#This Row],[L]],1)*1,"")</f>
        <v>2</v>
      </c>
      <c r="G191" s="27">
        <f>IFERROR(RIGHT(LEFT(Table1[[#This Row],[L]],2),1)*1,"")</f>
        <v>2</v>
      </c>
      <c r="H191" s="30"/>
      <c r="I191" s="27">
        <f>IFERROR(LEFT(Table1[[#This Row],[S]],1)*1,"")</f>
        <v>2</v>
      </c>
      <c r="J191" s="27">
        <f>IFERROR(RIGHT(LEFT(Table1[[#This Row],[S]],2),1)*1,"")</f>
        <v>2</v>
      </c>
      <c r="K191">
        <f>IF(Table1[[#This Row],[Plac]]="",0,IFERROR(VLOOKUP(Table1[[#This Row],[Plac]],Referens!$B$16:$C$28,2,0),1))</f>
        <v>15</v>
      </c>
      <c r="L191">
        <f>Table1[[#This Row],[Poäng]]</f>
        <v>15</v>
      </c>
      <c r="M191">
        <v>1</v>
      </c>
      <c r="N191">
        <v>87</v>
      </c>
      <c r="O191" t="s">
        <v>121</v>
      </c>
      <c r="P191" s="10" t="s">
        <v>122</v>
      </c>
      <c r="Q191">
        <v>2</v>
      </c>
      <c r="R191">
        <v>2</v>
      </c>
      <c r="S191" s="26">
        <v>1.3</v>
      </c>
      <c r="T191" t="s">
        <v>14</v>
      </c>
      <c r="U191" s="26">
        <v>1.3</v>
      </c>
      <c r="V191" t="s">
        <v>14</v>
      </c>
    </row>
    <row r="192" spans="1:23" ht="16.5" x14ac:dyDescent="0.25">
      <c r="A192" t="s">
        <v>0</v>
      </c>
      <c r="B192" t="s">
        <v>356</v>
      </c>
      <c r="C192">
        <v>10</v>
      </c>
      <c r="D192">
        <f>Table1[[#This Row],[Skott]]-SUM(Table1[[#This Row],[T1]:[T5]])</f>
        <v>10</v>
      </c>
      <c r="E192" s="29">
        <f>IFERROR(-(SUM(Table1[[#This Row],[T1]:[T5]])-Table1[[#This Row],[Skott]])/Table1[[#This Row],[Skott]],"")</f>
        <v>1</v>
      </c>
      <c r="F192" s="27">
        <f>IFERROR(LEFT(Table1[[#This Row],[L]],1)*1,"")</f>
        <v>0</v>
      </c>
      <c r="G192" s="27">
        <f>IFERROR(RIGHT(LEFT(Table1[[#This Row],[L]],2),1)*1,"")</f>
        <v>0</v>
      </c>
      <c r="H192" s="27" t="str">
        <f>IFERROR(IF(Table1[[#This Row],[Skott]]=10,"",RIGHT(Table1[[#This Row],[L]],1))*1,"")</f>
        <v/>
      </c>
      <c r="I192" s="27" t="str">
        <f>IFERROR(LEFT(Table1[[#This Row],[S]],1)*1,"")</f>
        <v/>
      </c>
      <c r="J192" s="27" t="str">
        <f>IFERROR(RIGHT(LEFT(Table1[[#This Row],[S]],2),1)*1,"")</f>
        <v/>
      </c>
      <c r="K192">
        <f>IF(Table1[[#This Row],[Plac]]="",0,IFERROR(VLOOKUP(Table1[[#This Row],[Plac]],Referens!$B$16:$C$28,2,0),1))</f>
        <v>13</v>
      </c>
      <c r="L192">
        <v>5</v>
      </c>
      <c r="M192" s="9">
        <v>2</v>
      </c>
      <c r="N192" s="9">
        <v>9</v>
      </c>
      <c r="O192" s="10" t="s">
        <v>15</v>
      </c>
      <c r="P192" s="10" t="s">
        <v>16</v>
      </c>
      <c r="Q192" s="23" t="s">
        <v>324</v>
      </c>
      <c r="R192" s="23"/>
      <c r="S192" s="11">
        <v>0.38680555555555557</v>
      </c>
      <c r="T192" s="10" t="s">
        <v>14</v>
      </c>
      <c r="U192" s="11">
        <v>0.38680555555555557</v>
      </c>
      <c r="V192" s="11">
        <v>6.8750000000000006E-2</v>
      </c>
      <c r="W192" s="10"/>
    </row>
    <row r="193" spans="1:23" ht="16.5" x14ac:dyDescent="0.25">
      <c r="A193" t="s">
        <v>0</v>
      </c>
      <c r="B193" t="s">
        <v>356</v>
      </c>
      <c r="C193">
        <v>10</v>
      </c>
      <c r="D193">
        <f>Table1[[#This Row],[Skott]]-SUM(Table1[[#This Row],[T1]:[T5]])</f>
        <v>1</v>
      </c>
      <c r="E193" s="29">
        <f>IFERROR(-(SUM(Table1[[#This Row],[T1]:[T5]])-Table1[[#This Row],[Skott]])/Table1[[#This Row],[Skott]],"")</f>
        <v>0.1</v>
      </c>
      <c r="F193" s="27">
        <f>IFERROR(LEFT(Table1[[#This Row],[L]],1)*1,"")</f>
        <v>4</v>
      </c>
      <c r="G193" s="27">
        <f>IFERROR(RIGHT(LEFT(Table1[[#This Row],[L]],2),1)*1,"")</f>
        <v>5</v>
      </c>
      <c r="H193" s="27" t="str">
        <f>IFERROR(IF(Table1[[#This Row],[Skott]]=10,"",RIGHT(Table1[[#This Row],[L]],1))*1,"")</f>
        <v/>
      </c>
      <c r="I193" s="27" t="str">
        <f>IFERROR(LEFT(Table1[[#This Row],[S]],1)*1,"")</f>
        <v/>
      </c>
      <c r="J193" s="27" t="str">
        <f>IFERROR(RIGHT(LEFT(Table1[[#This Row],[S]],2),1)*1,"")</f>
        <v/>
      </c>
      <c r="K193">
        <f>IF(Table1[[#This Row],[Plac]]="",0,IFERROR(VLOOKUP(Table1[[#This Row],[Plac]],Referens!$B$16:$C$28,2,0),1))</f>
        <v>6</v>
      </c>
      <c r="L193">
        <v>5</v>
      </c>
      <c r="M193" s="9">
        <v>9</v>
      </c>
      <c r="N193" s="9">
        <v>2</v>
      </c>
      <c r="O193" s="10" t="s">
        <v>29</v>
      </c>
      <c r="P193" s="10" t="s">
        <v>16</v>
      </c>
      <c r="Q193" s="23">
        <v>45</v>
      </c>
      <c r="R193" s="23"/>
      <c r="S193" s="11">
        <v>0.40555555555555556</v>
      </c>
      <c r="T193" s="11">
        <v>0.1875</v>
      </c>
      <c r="U193" s="11">
        <v>0.59305555555555556</v>
      </c>
      <c r="V193" s="11">
        <v>0.27500000000000002</v>
      </c>
      <c r="W193" s="10"/>
    </row>
    <row r="194" spans="1:23" ht="16.5" x14ac:dyDescent="0.25">
      <c r="A194" t="s">
        <v>0</v>
      </c>
      <c r="B194" t="s">
        <v>356</v>
      </c>
      <c r="C194">
        <v>10</v>
      </c>
      <c r="D194">
        <f>Table1[[#This Row],[Skott]]-SUM(Table1[[#This Row],[T1]:[T5]])</f>
        <v>4</v>
      </c>
      <c r="E194" s="29">
        <f>IFERROR(-(SUM(Table1[[#This Row],[T1]:[T5]])-Table1[[#This Row],[Skott]])/Table1[[#This Row],[Skott]],"")</f>
        <v>0.4</v>
      </c>
      <c r="F194" s="27">
        <f>IFERROR(LEFT(Table1[[#This Row],[L]],1)*1,"")</f>
        <v>2</v>
      </c>
      <c r="G194" s="27">
        <f>IFERROR(RIGHT(LEFT(Table1[[#This Row],[L]],2),1)*1,"")</f>
        <v>4</v>
      </c>
      <c r="H194" s="27" t="str">
        <f>IFERROR(IF(Table1[[#This Row],[Skott]]=10,"",RIGHT(Table1[[#This Row],[L]],1))*1,"")</f>
        <v/>
      </c>
      <c r="I194" s="27" t="str">
        <f>IFERROR(LEFT(Table1[[#This Row],[S]],1)*1,"")</f>
        <v/>
      </c>
      <c r="J194" s="27" t="str">
        <f>IFERROR(RIGHT(LEFT(Table1[[#This Row],[S]],2),1)*1,"")</f>
        <v/>
      </c>
      <c r="K194">
        <f>IF(Table1[[#This Row],[Plac]]="",0,IFERROR(VLOOKUP(Table1[[#This Row],[Plac]],Referens!$B$16:$C$28,2,0),1))</f>
        <v>5</v>
      </c>
      <c r="L194">
        <v>5</v>
      </c>
      <c r="M194" s="9">
        <v>10</v>
      </c>
      <c r="N194" s="9">
        <v>4</v>
      </c>
      <c r="O194" s="10" t="s">
        <v>30</v>
      </c>
      <c r="P194" s="10" t="s">
        <v>16</v>
      </c>
      <c r="Q194" s="23">
        <v>24</v>
      </c>
      <c r="R194" s="23"/>
      <c r="S194" s="11">
        <v>0.46875</v>
      </c>
      <c r="T194" s="11">
        <v>0.125</v>
      </c>
      <c r="U194" s="11">
        <v>0.59375</v>
      </c>
      <c r="V194" s="11">
        <v>0.27569444444444446</v>
      </c>
      <c r="W194" s="10"/>
    </row>
    <row r="195" spans="1:23" ht="16.5" x14ac:dyDescent="0.25">
      <c r="A195" t="s">
        <v>36</v>
      </c>
      <c r="B195" t="s">
        <v>356</v>
      </c>
      <c r="C195">
        <v>10</v>
      </c>
      <c r="D195">
        <f>Table1[[#This Row],[Skott]]-SUM(Table1[[#This Row],[T1]:[T5]])</f>
        <v>4</v>
      </c>
      <c r="E195" s="29">
        <f>IFERROR(-(SUM(Table1[[#This Row],[T1]:[T5]])-Table1[[#This Row],[Skott]])/Table1[[#This Row],[Skott]],"")</f>
        <v>0.4</v>
      </c>
      <c r="F195" s="27">
        <f>IFERROR(LEFT(Table1[[#This Row],[L]],1)*1,"")</f>
        <v>3</v>
      </c>
      <c r="G195" s="27">
        <f>IFERROR(RIGHT(LEFT(Table1[[#This Row],[L]],2),1)*1,"")</f>
        <v>3</v>
      </c>
      <c r="H195" s="27" t="str">
        <f>IFERROR(IF(Table1[[#This Row],[Skott]]=10,"",RIGHT(Table1[[#This Row],[L]],1))*1,"")</f>
        <v/>
      </c>
      <c r="I195" s="27" t="str">
        <f>IFERROR(LEFT(Table1[[#This Row],[S]],1)*1,"")</f>
        <v/>
      </c>
      <c r="J195" s="27" t="str">
        <f>IFERROR(RIGHT(LEFT(Table1[[#This Row],[S]],2),1)*1,"")</f>
        <v/>
      </c>
      <c r="K195">
        <f>IF(Table1[[#This Row],[Plac]]="",0,IFERROR(VLOOKUP(Table1[[#This Row],[Plac]],Referens!$B$16:$C$28,2,0),1))</f>
        <v>11</v>
      </c>
      <c r="L195">
        <v>5</v>
      </c>
      <c r="M195" s="9">
        <v>4</v>
      </c>
      <c r="N195" s="9">
        <v>18</v>
      </c>
      <c r="O195" s="10" t="s">
        <v>41</v>
      </c>
      <c r="P195" s="10" t="s">
        <v>16</v>
      </c>
      <c r="Q195" s="23">
        <v>33</v>
      </c>
      <c r="R195" s="23"/>
      <c r="S195" s="11">
        <v>0.45277777777777778</v>
      </c>
      <c r="T195" s="11">
        <v>0.125</v>
      </c>
      <c r="U195" s="11">
        <v>0.57777777777777772</v>
      </c>
      <c r="V195" s="11">
        <v>0.19375000000000001</v>
      </c>
      <c r="W195" s="10"/>
    </row>
    <row r="196" spans="1:23" ht="16.5" x14ac:dyDescent="0.25">
      <c r="A196" t="s">
        <v>36</v>
      </c>
      <c r="B196" t="s">
        <v>356</v>
      </c>
      <c r="C196">
        <v>10</v>
      </c>
      <c r="D196">
        <f>Table1[[#This Row],[Skott]]-SUM(Table1[[#This Row],[T1]:[T5]])</f>
        <v>2</v>
      </c>
      <c r="E196" s="29">
        <f>IFERROR(-(SUM(Table1[[#This Row],[T1]:[T5]])-Table1[[#This Row],[Skott]])/Table1[[#This Row],[Skott]],"")</f>
        <v>0.2</v>
      </c>
      <c r="F196" s="27">
        <f>IFERROR(LEFT(Table1[[#This Row],[L]],1)*1,"")</f>
        <v>5</v>
      </c>
      <c r="G196" s="27">
        <f>IFERROR(RIGHT(LEFT(Table1[[#This Row],[L]],2),1)*1,"")</f>
        <v>3</v>
      </c>
      <c r="H196" s="27" t="str">
        <f>IFERROR(IF(Table1[[#This Row],[Skott]]=10,"",RIGHT(Table1[[#This Row],[L]],1))*1,"")</f>
        <v/>
      </c>
      <c r="I196" s="27" t="str">
        <f>IFERROR(LEFT(Table1[[#This Row],[S]],1)*1,"")</f>
        <v/>
      </c>
      <c r="J196" s="27" t="str">
        <f>IFERROR(RIGHT(LEFT(Table1[[#This Row],[S]],2),1)*1,"")</f>
        <v/>
      </c>
      <c r="K196">
        <f>IF(Table1[[#This Row],[Plac]]="",0,IFERROR(VLOOKUP(Table1[[#This Row],[Plac]],Referens!$B$16:$C$28,2,0),1))</f>
        <v>9</v>
      </c>
      <c r="L196">
        <v>5</v>
      </c>
      <c r="M196" s="9">
        <v>6</v>
      </c>
      <c r="N196" s="9">
        <v>20</v>
      </c>
      <c r="O196" s="10" t="s">
        <v>43</v>
      </c>
      <c r="P196" s="10" t="s">
        <v>16</v>
      </c>
      <c r="Q196" s="23">
        <v>53</v>
      </c>
      <c r="R196" s="23"/>
      <c r="S196" s="11">
        <v>0.50138888888888888</v>
      </c>
      <c r="T196" s="11">
        <v>0.16666666666666666</v>
      </c>
      <c r="U196" s="11">
        <v>0.66805555555555551</v>
      </c>
      <c r="V196" s="11">
        <v>0.28402777777777777</v>
      </c>
      <c r="W196" s="10"/>
    </row>
    <row r="197" spans="1:23" ht="16.5" x14ac:dyDescent="0.25">
      <c r="A197" t="s">
        <v>69</v>
      </c>
      <c r="B197" t="s">
        <v>356</v>
      </c>
      <c r="C197">
        <v>15</v>
      </c>
      <c r="D197">
        <f>Table1[[#This Row],[Skott]]-SUM(Table1[[#This Row],[T1]:[T5]])</f>
        <v>10</v>
      </c>
      <c r="E197" s="29">
        <f>IFERROR(-(SUM(Table1[[#This Row],[T1]:[T5]])-Table1[[#This Row],[Skott]])/Table1[[#This Row],[Skott]],"")</f>
        <v>0.66666666666666663</v>
      </c>
      <c r="F197" s="27">
        <f>IFERROR(LEFT(Table1[[#This Row],[L]],1)*1,"")</f>
        <v>1</v>
      </c>
      <c r="G197" s="27">
        <f>IFERROR(RIGHT(LEFT(Table1[[#This Row],[L]],2),1)*1,"")</f>
        <v>1</v>
      </c>
      <c r="H197" s="27">
        <f>IFERROR(IF(Table1[[#This Row],[Skott]]=10,"",RIGHT(Table1[[#This Row],[L]],1))*1,"")</f>
        <v>3</v>
      </c>
      <c r="I197" s="27" t="str">
        <f>IFERROR(LEFT(Table1[[#This Row],[S]],1)*1,"")</f>
        <v/>
      </c>
      <c r="J197" s="27" t="str">
        <f>IFERROR(RIGHT(LEFT(Table1[[#This Row],[S]],2),1)*1,"")</f>
        <v/>
      </c>
      <c r="K197">
        <f>IF(Table1[[#This Row],[Plac]]="",0,IFERROR(VLOOKUP(Table1[[#This Row],[Plac]],Referens!$B$16:$C$28,2,0),1))</f>
        <v>11</v>
      </c>
      <c r="L197">
        <f>Table1[[#This Row],[Poäng]]</f>
        <v>11</v>
      </c>
      <c r="M197" s="9">
        <v>4</v>
      </c>
      <c r="N197" s="9">
        <v>50</v>
      </c>
      <c r="O197" s="10" t="s">
        <v>73</v>
      </c>
      <c r="P197" s="10" t="s">
        <v>16</v>
      </c>
      <c r="Q197" s="23">
        <v>113</v>
      </c>
      <c r="R197" s="23"/>
      <c r="S197" s="11">
        <v>0.61041666666666672</v>
      </c>
      <c r="T197" s="11">
        <v>0.10416666666666667</v>
      </c>
      <c r="U197" s="11">
        <v>0.71458333333333335</v>
      </c>
      <c r="V197" s="11">
        <v>6.458333333333334E-2</v>
      </c>
      <c r="W197" s="10"/>
    </row>
    <row r="198" spans="1:23" ht="16.5" x14ac:dyDescent="0.25">
      <c r="A198" t="s">
        <v>69</v>
      </c>
      <c r="B198" t="s">
        <v>356</v>
      </c>
      <c r="C198">
        <v>15</v>
      </c>
      <c r="D198">
        <f>Table1[[#This Row],[Skott]]-SUM(Table1[[#This Row],[T1]:[T5]])</f>
        <v>8</v>
      </c>
      <c r="E198" s="29">
        <f>IFERROR(-(SUM(Table1[[#This Row],[T1]:[T5]])-Table1[[#This Row],[Skott]])/Table1[[#This Row],[Skott]],"")</f>
        <v>0.53333333333333333</v>
      </c>
      <c r="F198" s="27">
        <f>IFERROR(LEFT(Table1[[#This Row],[L]],1)*1,"")</f>
        <v>3</v>
      </c>
      <c r="G198" s="27">
        <f>IFERROR(RIGHT(LEFT(Table1[[#This Row],[L]],2),1)*1,"")</f>
        <v>3</v>
      </c>
      <c r="H198" s="27">
        <f>IFERROR(IF(Table1[[#This Row],[Skott]]=10,"",RIGHT(Table1[[#This Row],[L]],1))*1,"")</f>
        <v>1</v>
      </c>
      <c r="I198" s="27" t="str">
        <f>IFERROR(LEFT(Table1[[#This Row],[S]],1)*1,"")</f>
        <v/>
      </c>
      <c r="J198" s="27" t="str">
        <f>IFERROR(RIGHT(LEFT(Table1[[#This Row],[S]],2),1)*1,"")</f>
        <v/>
      </c>
      <c r="K198">
        <f>IF(Table1[[#This Row],[Plac]]="",0,IFERROR(VLOOKUP(Table1[[#This Row],[Plac]],Referens!$B$16:$C$28,2,0),1))</f>
        <v>10</v>
      </c>
      <c r="L198">
        <f>Table1[[#This Row],[Poäng]]</f>
        <v>10</v>
      </c>
      <c r="M198" s="9">
        <v>5</v>
      </c>
      <c r="N198" s="9">
        <v>49</v>
      </c>
      <c r="O198" s="10" t="s">
        <v>74</v>
      </c>
      <c r="P198" s="10" t="s">
        <v>16</v>
      </c>
      <c r="Q198" s="23">
        <v>331</v>
      </c>
      <c r="R198" s="23"/>
      <c r="S198" s="11">
        <v>0.61527777777777781</v>
      </c>
      <c r="T198" s="11">
        <v>0.14583333333333334</v>
      </c>
      <c r="U198" s="11">
        <v>0.76111111111111107</v>
      </c>
      <c r="V198" s="11">
        <v>0.1111111111111111</v>
      </c>
      <c r="W198" s="10"/>
    </row>
    <row r="199" spans="1:23" ht="16.5" x14ac:dyDescent="0.25">
      <c r="A199" t="s">
        <v>69</v>
      </c>
      <c r="B199" t="s">
        <v>356</v>
      </c>
      <c r="C199">
        <v>15</v>
      </c>
      <c r="D199">
        <f>Table1[[#This Row],[Skott]]-SUM(Table1[[#This Row],[T1]:[T5]])</f>
        <v>10</v>
      </c>
      <c r="E199" s="29">
        <f>IFERROR(-(SUM(Table1[[#This Row],[T1]:[T5]])-Table1[[#This Row],[Skott]])/Table1[[#This Row],[Skott]],"")</f>
        <v>0.66666666666666663</v>
      </c>
      <c r="F199" s="27">
        <f>IFERROR(LEFT(Table1[[#This Row],[L]],1)*1,"")</f>
        <v>0</v>
      </c>
      <c r="G199" s="27">
        <f>IFERROR(RIGHT(LEFT(Table1[[#This Row],[L]],2),1)*1,"")</f>
        <v>2</v>
      </c>
      <c r="H199" s="27">
        <f>IFERROR(IF(Table1[[#This Row],[Skott]]=10,"",RIGHT(Table1[[#This Row],[L]],1))*1,"")</f>
        <v>3</v>
      </c>
      <c r="I199" s="27" t="str">
        <f>IFERROR(LEFT(Table1[[#This Row],[S]],1)*1,"")</f>
        <v/>
      </c>
      <c r="J199" s="27" t="str">
        <f>IFERROR(RIGHT(LEFT(Table1[[#This Row],[S]],2),1)*1,"")</f>
        <v/>
      </c>
      <c r="K199">
        <f>IF(Table1[[#This Row],[Plac]]="",0,IFERROR(VLOOKUP(Table1[[#This Row],[Plac]],Referens!$B$16:$C$28,2,0),1))</f>
        <v>9</v>
      </c>
      <c r="L199">
        <f>Table1[[#This Row],[Poäng]]</f>
        <v>9</v>
      </c>
      <c r="M199" s="9">
        <v>6</v>
      </c>
      <c r="N199" s="9">
        <v>52</v>
      </c>
      <c r="O199" s="10" t="s">
        <v>75</v>
      </c>
      <c r="P199" s="10" t="s">
        <v>16</v>
      </c>
      <c r="Q199" s="23" t="s">
        <v>327</v>
      </c>
      <c r="R199" s="23"/>
      <c r="S199" s="11">
        <v>0.69861111111111107</v>
      </c>
      <c r="T199" s="11">
        <v>0.10416666666666667</v>
      </c>
      <c r="U199" s="11">
        <v>0.80277777777777781</v>
      </c>
      <c r="V199" s="11">
        <v>0.15277777777777779</v>
      </c>
      <c r="W199" s="10"/>
    </row>
    <row r="200" spans="1:23" ht="16.5" x14ac:dyDescent="0.25">
      <c r="A200" t="s">
        <v>69</v>
      </c>
      <c r="B200" t="s">
        <v>356</v>
      </c>
      <c r="C200" s="31"/>
      <c r="D200" s="31"/>
      <c r="E200" s="32"/>
      <c r="F200" s="27" t="str">
        <f>IFERROR(LEFT(Table1[[#This Row],[L]],1)*1,"")</f>
        <v/>
      </c>
      <c r="G200" s="27" t="str">
        <f>IFERROR(RIGHT(LEFT(Table1[[#This Row],[L]],2),1)*1,"")</f>
        <v/>
      </c>
      <c r="H200" s="27" t="str">
        <f>IFERROR(IF(Table1[[#This Row],[Skott]]=10,"",RIGHT(Table1[[#This Row],[L]],1))*1,"")</f>
        <v/>
      </c>
      <c r="I200" s="27" t="str">
        <f>IFERROR(LEFT(Table1[[#This Row],[S]],1)*1,"")</f>
        <v/>
      </c>
      <c r="J200" s="27" t="str">
        <f>IFERROR(RIGHT(LEFT(Table1[[#This Row],[S]],2),1)*1,"")</f>
        <v/>
      </c>
      <c r="K200" s="31"/>
      <c r="L200" s="31"/>
      <c r="M200" s="9"/>
      <c r="N200" s="9">
        <v>56</v>
      </c>
      <c r="O200" s="10" t="s">
        <v>83</v>
      </c>
      <c r="P200" s="10" t="s">
        <v>16</v>
      </c>
      <c r="Q200" s="23"/>
      <c r="R200" s="23"/>
      <c r="S200" s="10" t="s">
        <v>14</v>
      </c>
      <c r="T200" s="10" t="s">
        <v>14</v>
      </c>
      <c r="U200" s="10" t="s">
        <v>14</v>
      </c>
      <c r="V200" s="10"/>
      <c r="W200" s="10" t="s">
        <v>34</v>
      </c>
    </row>
    <row r="201" spans="1:23" ht="16.5" x14ac:dyDescent="0.25">
      <c r="A201" t="s">
        <v>406</v>
      </c>
      <c r="B201" t="s">
        <v>356</v>
      </c>
      <c r="C201">
        <v>10</v>
      </c>
      <c r="D201">
        <f>Table1[[#This Row],[Skott]]-SUM(Table1[[#This Row],[T1]:[T5]])</f>
        <v>9</v>
      </c>
      <c r="E201" s="29">
        <f>IFERROR(-(SUM(Table1[[#This Row],[T1]:[T5]])-Table1[[#This Row],[Skott]])/Table1[[#This Row],[Skott]],"")</f>
        <v>0.9</v>
      </c>
      <c r="F201" s="27">
        <f>IFERROR(LEFT(Table1[[#This Row],[L]],1)*1,"")</f>
        <v>0</v>
      </c>
      <c r="G201" s="27">
        <f>IFERROR(RIGHT(LEFT(Table1[[#This Row],[L]],2),1)*1,"")</f>
        <v>1</v>
      </c>
      <c r="H201" s="27" t="str">
        <f>IFERROR(IF(Table1[[#This Row],[Skott]]=10,"",RIGHT(Table1[[#This Row],[L]],1))*1,"")</f>
        <v/>
      </c>
      <c r="I201" s="27" t="str">
        <f>IFERROR(LEFT(Table1[[#This Row],[S]],1)*1,"")</f>
        <v/>
      </c>
      <c r="J201" s="27" t="str">
        <f>IFERROR(RIGHT(LEFT(Table1[[#This Row],[S]],2),1)*1,"")</f>
        <v/>
      </c>
      <c r="K201" s="31"/>
      <c r="L201">
        <v>5</v>
      </c>
      <c r="M201" s="9"/>
      <c r="N201" s="9">
        <v>60</v>
      </c>
      <c r="O201" s="10" t="s">
        <v>84</v>
      </c>
      <c r="P201" s="10" t="s">
        <v>16</v>
      </c>
      <c r="Q201" s="23" t="s">
        <v>328</v>
      </c>
      <c r="R201" s="23"/>
      <c r="S201" s="11">
        <v>0.22430555555555556</v>
      </c>
      <c r="T201" s="10" t="s">
        <v>14</v>
      </c>
      <c r="U201" s="11">
        <v>0.22430555555555556</v>
      </c>
      <c r="V201" s="10" t="s">
        <v>14</v>
      </c>
      <c r="W201" s="10"/>
    </row>
    <row r="202" spans="1:23" ht="16.5" x14ac:dyDescent="0.25">
      <c r="A202" t="s">
        <v>94</v>
      </c>
      <c r="B202" t="s">
        <v>356</v>
      </c>
      <c r="C202">
        <v>15</v>
      </c>
      <c r="D202">
        <f>Table1[[#This Row],[Skott]]-SUM(Table1[[#This Row],[T1]:[T5]])</f>
        <v>4</v>
      </c>
      <c r="E202" s="29">
        <f>IFERROR(-(SUM(Table1[[#This Row],[T1]:[T5]])-Table1[[#This Row],[Skott]])/Table1[[#This Row],[Skott]],"")</f>
        <v>0.26666666666666666</v>
      </c>
      <c r="F202" s="27">
        <f>IFERROR(LEFT(Table1[[#This Row],[L]],1)*1,"")</f>
        <v>4</v>
      </c>
      <c r="G202" s="27">
        <f>IFERROR(RIGHT(LEFT(Table1[[#This Row],[L]],2),1)*1,"")</f>
        <v>4</v>
      </c>
      <c r="H202" s="27">
        <f>IFERROR(IF(Table1[[#This Row],[Skott]]=10,"",RIGHT(Table1[[#This Row],[L]],1))*1,"")</f>
        <v>3</v>
      </c>
      <c r="I202" s="27" t="str">
        <f>IFERROR(LEFT(Table1[[#This Row],[S]],1)*1,"")</f>
        <v/>
      </c>
      <c r="J202" s="27" t="str">
        <f>IFERROR(RIGHT(LEFT(Table1[[#This Row],[S]],2),1)*1,"")</f>
        <v/>
      </c>
      <c r="K202">
        <f>IF(Table1[[#This Row],[Plac]]="",0,IFERROR(VLOOKUP(Table1[[#This Row],[Plac]],Referens!$B$16:$C$28,2,0),1))</f>
        <v>7</v>
      </c>
      <c r="L202">
        <f>Table1[[#This Row],[Poäng]]</f>
        <v>7</v>
      </c>
      <c r="M202" s="9">
        <v>8</v>
      </c>
      <c r="N202" s="9">
        <v>82</v>
      </c>
      <c r="O202" s="10" t="s">
        <v>102</v>
      </c>
      <c r="P202" s="10" t="s">
        <v>16</v>
      </c>
      <c r="Q202" s="23">
        <v>443</v>
      </c>
      <c r="R202" s="23"/>
      <c r="S202" s="11">
        <v>0.86041666666666672</v>
      </c>
      <c r="T202" s="11">
        <v>0.22916666666666666</v>
      </c>
      <c r="U202" s="12">
        <v>1.0895833333333333</v>
      </c>
      <c r="V202" s="11">
        <v>0.27638888888888891</v>
      </c>
      <c r="W202" s="10"/>
    </row>
    <row r="203" spans="1:23" ht="16.5" x14ac:dyDescent="0.25">
      <c r="A203" t="s">
        <v>0</v>
      </c>
      <c r="B203" t="s">
        <v>355</v>
      </c>
      <c r="C203">
        <v>10</v>
      </c>
      <c r="D203">
        <f>Table1[[#This Row],[Skott]]-SUM(Table1[[#This Row],[T1]:[T5]])</f>
        <v>5</v>
      </c>
      <c r="E203" s="29">
        <f>IFERROR(-(SUM(Table1[[#This Row],[T1]:[T5]])-Table1[[#This Row],[Skott]])/Table1[[#This Row],[Skott]],"")</f>
        <v>0.5</v>
      </c>
      <c r="F203" s="27">
        <f>IFERROR(LEFT(Table1[[#This Row],[L]],1)*1,"")</f>
        <v>3</v>
      </c>
      <c r="G203" s="27">
        <f>IFERROR(RIGHT(LEFT(Table1[[#This Row],[L]],2),1)*1,"")</f>
        <v>2</v>
      </c>
      <c r="H203" s="27" t="str">
        <f>IFERROR(IF(Table1[[#This Row],[Skott]]=10,"",RIGHT(Table1[[#This Row],[L]],1))*1,"")</f>
        <v/>
      </c>
      <c r="I203" s="27" t="str">
        <f>IFERROR(LEFT(Table1[[#This Row],[S]],1)*1,"")</f>
        <v/>
      </c>
      <c r="J203" s="27" t="str">
        <f>IFERROR(RIGHT(LEFT(Table1[[#This Row],[S]],2),1)*1,"")</f>
        <v/>
      </c>
      <c r="K203">
        <f>IF(Table1[[#This Row],[Plac]]="",0,IFERROR(VLOOKUP(Table1[[#This Row],[Plac]],Referens!$B$16:$C$28,2,0),1))</f>
        <v>12</v>
      </c>
      <c r="L203">
        <v>5</v>
      </c>
      <c r="M203">
        <v>3</v>
      </c>
      <c r="N203">
        <v>6</v>
      </c>
      <c r="O203" t="s">
        <v>15</v>
      </c>
      <c r="P203" s="10" t="s">
        <v>16</v>
      </c>
      <c r="Q203" s="24">
        <v>32</v>
      </c>
      <c r="S203" s="25">
        <v>0.62638888888888888</v>
      </c>
      <c r="T203" t="s">
        <v>14</v>
      </c>
      <c r="U203" s="25">
        <v>0.62638888888888888</v>
      </c>
      <c r="V203" s="25">
        <v>5.6944444444444443E-2</v>
      </c>
    </row>
    <row r="204" spans="1:23" ht="16.5" x14ac:dyDescent="0.25">
      <c r="A204" t="s">
        <v>0</v>
      </c>
      <c r="B204" t="s">
        <v>355</v>
      </c>
      <c r="C204">
        <v>10</v>
      </c>
      <c r="D204">
        <f>Table1[[#This Row],[Skott]]-SUM(Table1[[#This Row],[T1]:[T5]])</f>
        <v>3</v>
      </c>
      <c r="E204" s="29">
        <f>IFERROR(-(SUM(Table1[[#This Row],[T1]:[T5]])-Table1[[#This Row],[Skott]])/Table1[[#This Row],[Skott]],"")</f>
        <v>0.3</v>
      </c>
      <c r="F204" s="27">
        <f>IFERROR(LEFT(Table1[[#This Row],[L]],1)*1,"")</f>
        <v>3</v>
      </c>
      <c r="G204" s="27">
        <f>IFERROR(RIGHT(LEFT(Table1[[#This Row],[L]],2),1)*1,"")</f>
        <v>4</v>
      </c>
      <c r="H204" s="27" t="str">
        <f>IFERROR(IF(Table1[[#This Row],[Skott]]=10,"",RIGHT(Table1[[#This Row],[L]],1))*1,"")</f>
        <v/>
      </c>
      <c r="I204" s="27" t="str">
        <f>IFERROR(LEFT(Table1[[#This Row],[S]],1)*1,"")</f>
        <v/>
      </c>
      <c r="J204" s="27" t="str">
        <f>IFERROR(RIGHT(LEFT(Table1[[#This Row],[S]],2),1)*1,"")</f>
        <v/>
      </c>
      <c r="K204">
        <f>IF(Table1[[#This Row],[Plac]]="",0,IFERROR(VLOOKUP(Table1[[#This Row],[Plac]],Referens!$B$16:$C$28,2,0),1))</f>
        <v>11</v>
      </c>
      <c r="L204">
        <v>5</v>
      </c>
      <c r="M204">
        <v>4</v>
      </c>
      <c r="N204">
        <v>2</v>
      </c>
      <c r="O204" t="s">
        <v>29</v>
      </c>
      <c r="P204" s="10" t="s">
        <v>16</v>
      </c>
      <c r="Q204" s="24">
        <v>34</v>
      </c>
      <c r="S204" s="25">
        <v>0.6875</v>
      </c>
      <c r="T204" t="s">
        <v>14</v>
      </c>
      <c r="U204" s="25">
        <v>0.6875</v>
      </c>
      <c r="V204" s="25">
        <v>0.11805555555555555</v>
      </c>
    </row>
    <row r="205" spans="1:23" ht="16.5" x14ac:dyDescent="0.25">
      <c r="A205" t="s">
        <v>69</v>
      </c>
      <c r="B205" t="s">
        <v>355</v>
      </c>
      <c r="C205">
        <v>10</v>
      </c>
      <c r="D205">
        <f>Table1[[#This Row],[Skott]]-SUM(Table1[[#This Row],[T1]:[T5]])</f>
        <v>7</v>
      </c>
      <c r="E205" s="29">
        <f>IFERROR(-(SUM(Table1[[#This Row],[T1]:[T5]])-Table1[[#This Row],[Skott]])/Table1[[#This Row],[Skott]],"")</f>
        <v>0.7</v>
      </c>
      <c r="F205" s="27">
        <f>IFERROR(LEFT(Table1[[#This Row],[L]],1)*1,"")</f>
        <v>2</v>
      </c>
      <c r="G205" s="27">
        <f>IFERROR(RIGHT(LEFT(Table1[[#This Row],[L]],2),1)*1,"")</f>
        <v>1</v>
      </c>
      <c r="H205" s="27" t="str">
        <f>IFERROR(IF(Table1[[#This Row],[Skott]]=10,"",RIGHT(Table1[[#This Row],[L]],1))*1,"")</f>
        <v/>
      </c>
      <c r="I205" s="27" t="str">
        <f>IFERROR(LEFT(Table1[[#This Row],[S]],1)*1,"")</f>
        <v/>
      </c>
      <c r="J205" s="27" t="str">
        <f>IFERROR(RIGHT(LEFT(Table1[[#This Row],[S]],2),1)*1,"")</f>
        <v/>
      </c>
      <c r="K205">
        <f>IF(Table1[[#This Row],[Plac]]="",0,IFERROR(VLOOKUP(Table1[[#This Row],[Plac]],Referens!$B$16:$C$28,2,0),1))</f>
        <v>13</v>
      </c>
      <c r="L205">
        <f>Table1[[#This Row],[Poäng]]</f>
        <v>13</v>
      </c>
      <c r="M205">
        <v>2</v>
      </c>
      <c r="N205">
        <v>28</v>
      </c>
      <c r="O205" t="s">
        <v>73</v>
      </c>
      <c r="P205" s="10" t="s">
        <v>16</v>
      </c>
      <c r="Q205" s="24">
        <v>21</v>
      </c>
      <c r="S205" s="25">
        <v>0.81805555555555554</v>
      </c>
      <c r="T205" t="s">
        <v>14</v>
      </c>
      <c r="U205" s="25">
        <v>0.81805555555555554</v>
      </c>
      <c r="V205" s="25">
        <v>0.23472222222222222</v>
      </c>
    </row>
    <row r="206" spans="1:23" ht="16.5" x14ac:dyDescent="0.25">
      <c r="A206" t="s">
        <v>69</v>
      </c>
      <c r="B206" t="s">
        <v>355</v>
      </c>
      <c r="C206" s="31"/>
      <c r="D206" s="31"/>
      <c r="E206" s="32"/>
      <c r="F206" s="27" t="str">
        <f>IFERROR(LEFT(Table1[[#This Row],[L]],1)*1,"")</f>
        <v/>
      </c>
      <c r="G206" s="27" t="str">
        <f>IFERROR(RIGHT(LEFT(Table1[[#This Row],[L]],2),1)*1,"")</f>
        <v/>
      </c>
      <c r="H206" s="27" t="str">
        <f>IFERROR(IF(Table1[[#This Row],[Skott]]=10,"",RIGHT(Table1[[#This Row],[L]],1))*1,"")</f>
        <v/>
      </c>
      <c r="I206" s="27" t="str">
        <f>IFERROR(LEFT(Table1[[#This Row],[S]],1)*1,"")</f>
        <v/>
      </c>
      <c r="J206" s="27" t="str">
        <f>IFERROR(RIGHT(LEFT(Table1[[#This Row],[S]],2),1)*1,"")</f>
        <v/>
      </c>
      <c r="K206" s="31"/>
      <c r="L206" s="31"/>
      <c r="N206">
        <v>23</v>
      </c>
      <c r="O206" t="s">
        <v>74</v>
      </c>
      <c r="P206" s="10" t="s">
        <v>16</v>
      </c>
      <c r="S206" t="s">
        <v>14</v>
      </c>
      <c r="T206" t="s">
        <v>14</v>
      </c>
      <c r="U206" t="s">
        <v>14</v>
      </c>
      <c r="W206" t="s">
        <v>34</v>
      </c>
    </row>
    <row r="207" spans="1:23" ht="16.5" x14ac:dyDescent="0.25">
      <c r="A207" t="s">
        <v>94</v>
      </c>
      <c r="B207" t="s">
        <v>355</v>
      </c>
      <c r="C207" s="31"/>
      <c r="D207" s="31"/>
      <c r="E207" s="32"/>
      <c r="F207" s="27" t="str">
        <f>IFERROR(LEFT(Table1[[#This Row],[L]],1)*1,"")</f>
        <v/>
      </c>
      <c r="G207" s="27" t="str">
        <f>IFERROR(RIGHT(LEFT(Table1[[#This Row],[L]],2),1)*1,"")</f>
        <v/>
      </c>
      <c r="H207" s="27" t="str">
        <f>IFERROR(IF(Table1[[#This Row],[Skott]]=10,"",RIGHT(Table1[[#This Row],[L]],1))*1,"")</f>
        <v/>
      </c>
      <c r="I207" s="27" t="str">
        <f>IFERROR(LEFT(Table1[[#This Row],[S]],1)*1,"")</f>
        <v/>
      </c>
      <c r="J207" s="27" t="str">
        <f>IFERROR(RIGHT(LEFT(Table1[[#This Row],[S]],2),1)*1,"")</f>
        <v/>
      </c>
      <c r="K207" s="31"/>
      <c r="L207" s="31"/>
      <c r="N207">
        <v>44</v>
      </c>
      <c r="O207" t="s">
        <v>102</v>
      </c>
      <c r="P207" s="10" t="s">
        <v>16</v>
      </c>
      <c r="S207" t="s">
        <v>14</v>
      </c>
      <c r="T207" t="s">
        <v>14</v>
      </c>
      <c r="U207" t="s">
        <v>14</v>
      </c>
      <c r="W207" t="s">
        <v>34</v>
      </c>
    </row>
    <row r="208" spans="1:23" ht="16.5" x14ac:dyDescent="0.25">
      <c r="A208" t="s">
        <v>108</v>
      </c>
      <c r="B208" t="s">
        <v>355</v>
      </c>
      <c r="C208" s="31"/>
      <c r="D208" s="31"/>
      <c r="E208" s="32"/>
      <c r="F208" s="27" t="str">
        <f>IFERROR(LEFT(Table1[[#This Row],[L]],1)*1,"")</f>
        <v/>
      </c>
      <c r="G208" s="27" t="str">
        <f>IFERROR(RIGHT(LEFT(Table1[[#This Row],[L]],2),1)*1,"")</f>
        <v/>
      </c>
      <c r="H208" s="27" t="str">
        <f>IFERROR(IF(Table1[[#This Row],[Skott]]=10,"",RIGHT(Table1[[#This Row],[L]],1))*1,"")</f>
        <v/>
      </c>
      <c r="I208" s="27" t="str">
        <f>IFERROR(LEFT(Table1[[#This Row],[S]],1)*1,"")</f>
        <v/>
      </c>
      <c r="J208" s="27" t="str">
        <f>IFERROR(RIGHT(LEFT(Table1[[#This Row],[S]],2),1)*1,"")</f>
        <v/>
      </c>
      <c r="K208" s="31"/>
      <c r="L208" s="31"/>
      <c r="N208">
        <v>48</v>
      </c>
      <c r="O208" t="s">
        <v>342</v>
      </c>
      <c r="P208" s="10" t="s">
        <v>16</v>
      </c>
      <c r="S208" t="s">
        <v>14</v>
      </c>
      <c r="T208" t="s">
        <v>14</v>
      </c>
      <c r="U208" t="s">
        <v>14</v>
      </c>
      <c r="W208" t="s">
        <v>34</v>
      </c>
    </row>
    <row r="209" spans="1:23" ht="16.5" x14ac:dyDescent="0.25">
      <c r="A209" t="s">
        <v>115</v>
      </c>
      <c r="B209" t="s">
        <v>355</v>
      </c>
      <c r="C209">
        <v>20</v>
      </c>
      <c r="D209">
        <f>Table1[[#This Row],[Skott]]-SUM(Table1[[#This Row],[T1]:[T5]])</f>
        <v>16</v>
      </c>
      <c r="E209" s="29">
        <f>IFERROR(-(SUM(Table1[[#This Row],[T1]:[T5]])-Table1[[#This Row],[Skott]])/Table1[[#This Row],[Skott]],"")</f>
        <v>0.8</v>
      </c>
      <c r="F209" s="27">
        <f>IFERROR(LEFT(Table1[[#This Row],[L]],1)*1,"")</f>
        <v>0</v>
      </c>
      <c r="G209" s="27">
        <f>IFERROR(RIGHT(LEFT(Table1[[#This Row],[L]],2),1)*1,"")</f>
        <v>0</v>
      </c>
      <c r="H209" s="27">
        <f>IFERROR(IF(Table1[[#This Row],[Skott]]=10,"",RIGHT(Table1[[#This Row],[L]],1))*1,"")</f>
        <v>0</v>
      </c>
      <c r="I209" s="27">
        <f>IFERROR(LEFT(Table1[[#This Row],[S]],1)*1,"")</f>
        <v>2</v>
      </c>
      <c r="J209" s="27">
        <f>IFERROR(RIGHT(LEFT(Table1[[#This Row],[S]],2),1)*1,"")</f>
        <v>2</v>
      </c>
      <c r="K209">
        <f>IF(Table1[[#This Row],[Plac]]="",0,IFERROR(VLOOKUP(Table1[[#This Row],[Plac]],Referens!$B$16:$C$28,2,0),1))</f>
        <v>15</v>
      </c>
      <c r="L209">
        <f>Table1[[#This Row],[Poäng]]</f>
        <v>15</v>
      </c>
      <c r="M209">
        <v>1</v>
      </c>
      <c r="N209">
        <v>53</v>
      </c>
      <c r="O209" t="s">
        <v>343</v>
      </c>
      <c r="P209" s="10" t="s">
        <v>16</v>
      </c>
      <c r="Q209" s="24">
        <v>0</v>
      </c>
      <c r="R209" s="24">
        <v>2</v>
      </c>
      <c r="S209" s="25">
        <v>0.85347222222222219</v>
      </c>
      <c r="T209" t="s">
        <v>14</v>
      </c>
      <c r="U209" s="25">
        <v>0.85347222222222219</v>
      </c>
      <c r="V209" t="s">
        <v>14</v>
      </c>
    </row>
    <row r="210" spans="1:23" ht="16.5" x14ac:dyDescent="0.25">
      <c r="A210" t="s">
        <v>115</v>
      </c>
      <c r="B210" t="s">
        <v>355</v>
      </c>
      <c r="C210">
        <v>20</v>
      </c>
      <c r="D210">
        <f>Table1[[#This Row],[Skott]]-SUM(Table1[[#This Row],[T1]:[T5]])</f>
        <v>0</v>
      </c>
      <c r="E210" s="29">
        <f>IFERROR(-(SUM(Table1[[#This Row],[T1]:[T5]])-Table1[[#This Row],[Skott]])/Table1[[#This Row],[Skott]],"")</f>
        <v>0</v>
      </c>
      <c r="F210" s="27">
        <f>IFERROR(LEFT(Table1[[#This Row],[L]],1)*1,"")</f>
        <v>4</v>
      </c>
      <c r="G210" s="27">
        <f>IFERROR(RIGHT(LEFT(Table1[[#This Row],[L]],2),1)*1,"")</f>
        <v>4</v>
      </c>
      <c r="H210" s="27">
        <f>IFERROR(IF(Table1[[#This Row],[Skott]]=10,"",RIGHT(Table1[[#This Row],[L]],1))*1,"")</f>
        <v>4</v>
      </c>
      <c r="I210" s="27">
        <f>IFERROR(LEFT(Table1[[#This Row],[S]],1)*1,"")</f>
        <v>4</v>
      </c>
      <c r="J210" s="27">
        <f>IFERROR(RIGHT(LEFT(Table1[[#This Row],[S]],2),1)*1,"")</f>
        <v>4</v>
      </c>
      <c r="K210">
        <f>IF(Table1[[#This Row],[Plac]]="",0,IFERROR(VLOOKUP(Table1[[#This Row],[Plac]],Referens!$B$16:$C$28,2,0),1))</f>
        <v>13</v>
      </c>
      <c r="L210">
        <f>Table1[[#This Row],[Poäng]]</f>
        <v>13</v>
      </c>
      <c r="M210">
        <v>2</v>
      </c>
      <c r="N210">
        <v>52</v>
      </c>
      <c r="O210" t="s">
        <v>344</v>
      </c>
      <c r="P210" s="10" t="s">
        <v>16</v>
      </c>
      <c r="Q210" s="24">
        <v>4</v>
      </c>
      <c r="R210" s="24">
        <v>4</v>
      </c>
      <c r="S210" s="25">
        <v>0.86458333333333337</v>
      </c>
      <c r="T210" t="s">
        <v>14</v>
      </c>
      <c r="U210" s="25">
        <v>0.86458333333333337</v>
      </c>
      <c r="V210" s="25">
        <v>1.1111111111111112E-2</v>
      </c>
    </row>
    <row r="211" spans="1:23" ht="16.5" x14ac:dyDescent="0.25">
      <c r="A211" t="s">
        <v>0</v>
      </c>
      <c r="B211" t="s">
        <v>354</v>
      </c>
      <c r="C211">
        <v>10</v>
      </c>
      <c r="D211">
        <f>Table1[[#This Row],[Skott]]-SUM(Table1[[#This Row],[T1]:[T5]])</f>
        <v>4</v>
      </c>
      <c r="E211" s="29">
        <f>IFERROR(-(SUM(Table1[[#This Row],[T1]:[T5]])-Table1[[#This Row],[Skott]])/Table1[[#This Row],[Skott]],"")</f>
        <v>0.4</v>
      </c>
      <c r="F211" s="27">
        <f>IFERROR(LEFT(Table1[[#This Row],[L]],1)*1,"")</f>
        <v>4</v>
      </c>
      <c r="G211" s="27">
        <f>IFERROR(RIGHT(LEFT(Table1[[#This Row],[L]],2),1)*1,"")</f>
        <v>2</v>
      </c>
      <c r="H211" s="27" t="str">
        <f>IFERROR(IF(Table1[[#This Row],[Skott]]=10,"",RIGHT(Table1[[#This Row],[L]],1))*1,"")</f>
        <v/>
      </c>
      <c r="I211" s="27" t="str">
        <f>IFERROR(LEFT(Table1[[#This Row],[S]],1)*1,"")</f>
        <v/>
      </c>
      <c r="J211" s="27" t="str">
        <f>IFERROR(RIGHT(LEFT(Table1[[#This Row],[S]],2),1)*1,"")</f>
        <v/>
      </c>
      <c r="K211">
        <f>IF(Table1[[#This Row],[Plac]]="",0,IFERROR(VLOOKUP(Table1[[#This Row],[Plac]],Referens!$B$16:$C$28,2,0),1))</f>
        <v>12</v>
      </c>
      <c r="L211">
        <v>5</v>
      </c>
      <c r="M211">
        <v>3</v>
      </c>
      <c r="N211">
        <v>23</v>
      </c>
      <c r="O211" t="s">
        <v>15</v>
      </c>
      <c r="P211" s="10" t="s">
        <v>16</v>
      </c>
      <c r="Q211" s="24">
        <v>42</v>
      </c>
      <c r="S211" s="25">
        <v>0.59513888888888888</v>
      </c>
      <c r="T211" s="25">
        <v>0.125</v>
      </c>
      <c r="U211" s="25">
        <v>0.72013888888888888</v>
      </c>
      <c r="V211" s="25">
        <v>0.12847222222222221</v>
      </c>
    </row>
    <row r="212" spans="1:23" ht="16.5" x14ac:dyDescent="0.25">
      <c r="A212" t="s">
        <v>69</v>
      </c>
      <c r="B212" t="s">
        <v>354</v>
      </c>
      <c r="C212">
        <v>15</v>
      </c>
      <c r="D212">
        <f>Table1[[#This Row],[Skott]]-SUM(Table1[[#This Row],[T1]:[T5]])</f>
        <v>12</v>
      </c>
      <c r="E212" s="29">
        <f>IFERROR(-(SUM(Table1[[#This Row],[T1]:[T5]])-Table1[[#This Row],[Skott]])/Table1[[#This Row],[Skott]],"")</f>
        <v>0.8</v>
      </c>
      <c r="F212" s="27">
        <f>IFERROR(LEFT(Table1[[#This Row],[L]],1)*1,"")</f>
        <v>0</v>
      </c>
      <c r="G212" s="27">
        <f>IFERROR(RIGHT(LEFT(Table1[[#This Row],[L]],2),1)*1,"")</f>
        <v>1</v>
      </c>
      <c r="H212" s="27">
        <f>IFERROR(IF(Table1[[#This Row],[Skott]]=10,"",RIGHT(Table1[[#This Row],[L]],1))*1,"")</f>
        <v>2</v>
      </c>
      <c r="I212" s="27" t="str">
        <f>IFERROR(LEFT(Table1[[#This Row],[S]],1)*1,"")</f>
        <v/>
      </c>
      <c r="J212" s="27" t="str">
        <f>IFERROR(RIGHT(LEFT(Table1[[#This Row],[S]],2),1)*1,"")</f>
        <v/>
      </c>
      <c r="K212">
        <f>IF(Table1[[#This Row],[Plac]]="",0,IFERROR(VLOOKUP(Table1[[#This Row],[Plac]],Referens!$B$16:$C$28,2,0),1))</f>
        <v>11</v>
      </c>
      <c r="L212">
        <f>Table1[[#This Row],[Poäng]]</f>
        <v>11</v>
      </c>
      <c r="M212">
        <v>4</v>
      </c>
      <c r="N212">
        <v>36</v>
      </c>
      <c r="O212" t="s">
        <v>73</v>
      </c>
      <c r="P212" s="10" t="s">
        <v>16</v>
      </c>
      <c r="Q212" s="24" t="s">
        <v>386</v>
      </c>
      <c r="S212" s="25">
        <v>0.73402777777777772</v>
      </c>
      <c r="T212" s="25">
        <v>6.25E-2</v>
      </c>
      <c r="U212" s="25">
        <v>0.79652777777777772</v>
      </c>
      <c r="V212" s="25">
        <v>0.125</v>
      </c>
    </row>
    <row r="213" spans="1:23" ht="16.5" x14ac:dyDescent="0.25">
      <c r="A213" t="s">
        <v>69</v>
      </c>
      <c r="B213" t="s">
        <v>354</v>
      </c>
      <c r="C213" s="31"/>
      <c r="D213" s="31"/>
      <c r="E213" s="32"/>
      <c r="F213" s="30"/>
      <c r="G213" s="30"/>
      <c r="H213" s="30"/>
      <c r="I213" s="30"/>
      <c r="J213" s="30"/>
      <c r="K213" s="31"/>
      <c r="L213" s="31"/>
      <c r="M213" s="31"/>
      <c r="N213">
        <v>33</v>
      </c>
      <c r="O213" t="s">
        <v>74</v>
      </c>
      <c r="P213" s="10" t="s">
        <v>16</v>
      </c>
      <c r="S213" t="s">
        <v>14</v>
      </c>
      <c r="T213" t="s">
        <v>14</v>
      </c>
      <c r="U213" t="s">
        <v>14</v>
      </c>
      <c r="W213" t="s">
        <v>34</v>
      </c>
    </row>
    <row r="214" spans="1:23" ht="16.5" x14ac:dyDescent="0.25">
      <c r="A214" t="s">
        <v>108</v>
      </c>
      <c r="B214" t="s">
        <v>354</v>
      </c>
      <c r="C214" s="31"/>
      <c r="D214" s="31"/>
      <c r="E214" s="32"/>
      <c r="F214" s="30"/>
      <c r="G214" s="30"/>
      <c r="H214" s="30"/>
      <c r="I214" s="30"/>
      <c r="J214" s="30"/>
      <c r="K214" s="31"/>
      <c r="L214" s="31"/>
      <c r="M214" s="31"/>
      <c r="N214">
        <v>51</v>
      </c>
      <c r="O214" t="s">
        <v>342</v>
      </c>
      <c r="P214" s="10" t="s">
        <v>16</v>
      </c>
      <c r="S214" t="s">
        <v>14</v>
      </c>
      <c r="T214" t="s">
        <v>14</v>
      </c>
      <c r="U214" t="s">
        <v>14</v>
      </c>
      <c r="W214" t="s">
        <v>34</v>
      </c>
    </row>
    <row r="215" spans="1:23" ht="16.5" x14ac:dyDescent="0.25">
      <c r="A215" t="s">
        <v>94</v>
      </c>
      <c r="B215" t="s">
        <v>354</v>
      </c>
      <c r="C215" s="31"/>
      <c r="D215" s="31"/>
      <c r="E215" s="32"/>
      <c r="F215" s="30"/>
      <c r="G215" s="30"/>
      <c r="H215" s="30"/>
      <c r="I215" s="30"/>
      <c r="J215" s="30"/>
      <c r="K215" s="31"/>
      <c r="L215" s="31"/>
      <c r="M215" s="31"/>
      <c r="N215">
        <v>60</v>
      </c>
      <c r="O215" t="s">
        <v>102</v>
      </c>
      <c r="P215" s="10" t="s">
        <v>16</v>
      </c>
      <c r="S215" t="s">
        <v>14</v>
      </c>
      <c r="T215" t="s">
        <v>14</v>
      </c>
      <c r="U215" t="s">
        <v>14</v>
      </c>
      <c r="W215" t="s">
        <v>34</v>
      </c>
    </row>
    <row r="216" spans="1:23" ht="16.5" x14ac:dyDescent="0.25">
      <c r="A216" t="s">
        <v>115</v>
      </c>
      <c r="B216" t="s">
        <v>354</v>
      </c>
      <c r="C216">
        <v>20</v>
      </c>
      <c r="D216">
        <f>Table1[[#This Row],[Skott]]-SUM(Table1[[#This Row],[T1]:[T5]])</f>
        <v>12</v>
      </c>
      <c r="E216" s="29">
        <f>IFERROR(-(SUM(Table1[[#This Row],[T1]:[T5]])-Table1[[#This Row],[Skott]])/Table1[[#This Row],[Skott]],"")</f>
        <v>0.6</v>
      </c>
      <c r="F216" s="27">
        <f>IFERROR(LEFT(Table1[[#This Row],[L]],1)*1,"")</f>
        <v>1</v>
      </c>
      <c r="G216" s="27">
        <f>IFERROR(RIGHT(LEFT(Table1[[#This Row],[L]],2),1)*1,"")</f>
        <v>2</v>
      </c>
      <c r="H216" s="30"/>
      <c r="I216" s="27">
        <f>IFERROR(LEFT(Table1[[#This Row],[S]],1)*1,"")</f>
        <v>2</v>
      </c>
      <c r="J216" s="27">
        <f>IFERROR(RIGHT(LEFT(Table1[[#This Row],[S]],2),1)*1,"")</f>
        <v>3</v>
      </c>
      <c r="K216">
        <f>IF(Table1[[#This Row],[Plac]]="",0,IFERROR(VLOOKUP(Table1[[#This Row],[Plac]],Referens!$B$16:$C$28,2,0),1))</f>
        <v>15</v>
      </c>
      <c r="L216">
        <f>Table1[[#This Row],[Poäng]]</f>
        <v>15</v>
      </c>
      <c r="M216">
        <v>1</v>
      </c>
      <c r="N216">
        <v>67</v>
      </c>
      <c r="O216" t="s">
        <v>344</v>
      </c>
      <c r="P216" s="10" t="s">
        <v>16</v>
      </c>
      <c r="Q216" s="24">
        <v>12</v>
      </c>
      <c r="R216" s="24">
        <v>23</v>
      </c>
      <c r="S216" s="25">
        <v>0.93125000000000002</v>
      </c>
      <c r="T216" s="25">
        <v>0.16666666666666666</v>
      </c>
      <c r="U216" s="26">
        <v>1.0979166666666667</v>
      </c>
      <c r="V216" t="s">
        <v>14</v>
      </c>
    </row>
    <row r="217" spans="1:23" ht="16.5" x14ac:dyDescent="0.25">
      <c r="A217" t="s">
        <v>115</v>
      </c>
      <c r="B217" t="s">
        <v>354</v>
      </c>
      <c r="C217">
        <v>20</v>
      </c>
      <c r="D217">
        <f>Table1[[#This Row],[Skott]]-SUM(Table1[[#This Row],[T1]:[T5]])</f>
        <v>13</v>
      </c>
      <c r="E217" s="29">
        <f>IFERROR(-(SUM(Table1[[#This Row],[T1]:[T5]])-Table1[[#This Row],[Skott]])/Table1[[#This Row],[Skott]],"")</f>
        <v>0.65</v>
      </c>
      <c r="F217" s="27">
        <f>IFERROR(LEFT(Table1[[#This Row],[L]],1)*1,"")</f>
        <v>2</v>
      </c>
      <c r="G217" s="27">
        <f>IFERROR(RIGHT(LEFT(Table1[[#This Row],[L]],2),1)*1,"")</f>
        <v>2</v>
      </c>
      <c r="H217" s="30"/>
      <c r="I217" s="27">
        <f>IFERROR(LEFT(Table1[[#This Row],[S]],1)*1,"")</f>
        <v>3</v>
      </c>
      <c r="J217" s="27">
        <f>IFERROR(RIGHT(LEFT(Table1[[#This Row],[S]],2),1)*1,"")</f>
        <v>0</v>
      </c>
      <c r="K217">
        <f>IF(Table1[[#This Row],[Plac]]="",0,IFERROR(VLOOKUP(Table1[[#This Row],[Plac]],Referens!$B$16:$C$28,2,0),1))</f>
        <v>13</v>
      </c>
      <c r="L217">
        <f>Table1[[#This Row],[Poäng]]</f>
        <v>13</v>
      </c>
      <c r="M217">
        <v>2</v>
      </c>
      <c r="N217">
        <v>64</v>
      </c>
      <c r="O217" t="s">
        <v>343</v>
      </c>
      <c r="P217" s="10" t="s">
        <v>16</v>
      </c>
      <c r="Q217" s="24">
        <v>22</v>
      </c>
      <c r="R217" s="24">
        <v>30</v>
      </c>
      <c r="S217" s="26">
        <v>1.0194444444444444</v>
      </c>
      <c r="T217" s="25">
        <v>0.14583333333333334</v>
      </c>
      <c r="U217" s="26">
        <v>1.1652777777777779</v>
      </c>
      <c r="V217" s="25">
        <v>6.7361111111111108E-2</v>
      </c>
    </row>
    <row r="218" spans="1:23" ht="16.5" x14ac:dyDescent="0.25">
      <c r="A218" t="s">
        <v>406</v>
      </c>
      <c r="B218" t="s">
        <v>454</v>
      </c>
      <c r="C218">
        <v>10</v>
      </c>
      <c r="D218">
        <f>Table1[[#This Row],[Skott]]-SUM(Table1[[#This Row],[T1]:[T5]])</f>
        <v>2</v>
      </c>
      <c r="E218" s="29">
        <f>IFERROR(-(SUM(Table1[[#This Row],[T1]:[T5]])-Table1[[#This Row],[Skott]])/Table1[[#This Row],[Skott]],"")</f>
        <v>0.2</v>
      </c>
      <c r="F218" s="27">
        <f>IFERROR(LEFT(Table1[[#This Row],[L]],1)*1,"")</f>
        <v>4</v>
      </c>
      <c r="G218" s="27">
        <f>IFERROR(RIGHT(LEFT(Table1[[#This Row],[L]],2),1)*1,"")</f>
        <v>4</v>
      </c>
      <c r="H218" s="27" t="str">
        <f>IFERROR(IF(Table1[[#This Row],[Skott]]=10,"",RIGHT(Table1[[#This Row],[L]],1))*1,"")</f>
        <v/>
      </c>
      <c r="I218" s="27" t="str">
        <f>IFERROR(LEFT(Table1[[#This Row],[S]],1)*1,"")</f>
        <v/>
      </c>
      <c r="J218" s="27" t="str">
        <f>IFERROR(RIGHT(LEFT(Table1[[#This Row],[S]],2),1)*1,"")</f>
        <v/>
      </c>
      <c r="K218" s="31"/>
      <c r="L218">
        <v>5</v>
      </c>
      <c r="M218" s="9"/>
      <c r="N218">
        <v>9</v>
      </c>
      <c r="O218" t="s">
        <v>410</v>
      </c>
      <c r="P218" s="10" t="s">
        <v>16</v>
      </c>
      <c r="Q218">
        <v>44</v>
      </c>
      <c r="R218"/>
      <c r="S218" t="s">
        <v>14</v>
      </c>
      <c r="T218" t="s">
        <v>14</v>
      </c>
      <c r="U218" t="s">
        <v>14</v>
      </c>
      <c r="V218" t="s">
        <v>14</v>
      </c>
    </row>
    <row r="219" spans="1:23" ht="16.5" x14ac:dyDescent="0.25">
      <c r="A219" t="s">
        <v>406</v>
      </c>
      <c r="B219" t="s">
        <v>454</v>
      </c>
      <c r="C219">
        <v>10</v>
      </c>
      <c r="D219">
        <f>Table1[[#This Row],[Skott]]-SUM(Table1[[#This Row],[T1]:[T5]])</f>
        <v>4</v>
      </c>
      <c r="E219" s="29">
        <f>IFERROR(-(SUM(Table1[[#This Row],[T1]:[T5]])-Table1[[#This Row],[Skott]])/Table1[[#This Row],[Skott]],"")</f>
        <v>0.4</v>
      </c>
      <c r="F219" s="27">
        <f>IFERROR(LEFT(Table1[[#This Row],[L]],1)*1,"")</f>
        <v>2</v>
      </c>
      <c r="G219" s="27">
        <f>IFERROR(RIGHT(LEFT(Table1[[#This Row],[L]],2),1)*1,"")</f>
        <v>4</v>
      </c>
      <c r="H219" s="27" t="str">
        <f>IFERROR(IF(Table1[[#This Row],[Skott]]=10,"",RIGHT(Table1[[#This Row],[L]],1))*1,"")</f>
        <v/>
      </c>
      <c r="I219" s="27" t="str">
        <f>IFERROR(LEFT(Table1[[#This Row],[S]],1)*1,"")</f>
        <v/>
      </c>
      <c r="J219" s="27" t="str">
        <f>IFERROR(RIGHT(LEFT(Table1[[#This Row],[S]],2),1)*1,"")</f>
        <v/>
      </c>
      <c r="K219" s="31"/>
      <c r="L219">
        <v>5</v>
      </c>
      <c r="M219" s="9"/>
      <c r="N219">
        <v>11</v>
      </c>
      <c r="O219" t="s">
        <v>411</v>
      </c>
      <c r="P219" s="10" t="s">
        <v>16</v>
      </c>
      <c r="Q219">
        <v>24</v>
      </c>
      <c r="R219"/>
      <c r="S219" t="s">
        <v>14</v>
      </c>
      <c r="T219" t="s">
        <v>14</v>
      </c>
      <c r="U219" t="s">
        <v>14</v>
      </c>
      <c r="V219" t="s">
        <v>14</v>
      </c>
    </row>
    <row r="220" spans="1:23" ht="16.5" x14ac:dyDescent="0.25">
      <c r="A220" t="s">
        <v>406</v>
      </c>
      <c r="B220" t="s">
        <v>454</v>
      </c>
      <c r="C220">
        <v>10</v>
      </c>
      <c r="D220">
        <f>Table1[[#This Row],[Skott]]-SUM(Table1[[#This Row],[T1]:[T5]])</f>
        <v>4</v>
      </c>
      <c r="E220" s="29">
        <f>IFERROR(-(SUM(Table1[[#This Row],[T1]:[T5]])-Table1[[#This Row],[Skott]])/Table1[[#This Row],[Skott]],"")</f>
        <v>0.4</v>
      </c>
      <c r="F220" s="27">
        <f>IFERROR(LEFT(Table1[[#This Row],[L]],1)*1,"")</f>
        <v>3</v>
      </c>
      <c r="G220" s="27">
        <f>IFERROR(RIGHT(LEFT(Table1[[#This Row],[L]],2),1)*1,"")</f>
        <v>3</v>
      </c>
      <c r="H220" s="27" t="str">
        <f>IFERROR(IF(Table1[[#This Row],[Skott]]=10,"",RIGHT(Table1[[#This Row],[L]],1))*1,"")</f>
        <v/>
      </c>
      <c r="I220" s="27" t="str">
        <f>IFERROR(LEFT(Table1[[#This Row],[S]],1)*1,"")</f>
        <v/>
      </c>
      <c r="J220" s="27" t="str">
        <f>IFERROR(RIGHT(LEFT(Table1[[#This Row],[S]],2),1)*1,"")</f>
        <v/>
      </c>
      <c r="K220" s="31"/>
      <c r="L220">
        <v>5</v>
      </c>
      <c r="M220" s="9"/>
      <c r="N220">
        <v>21</v>
      </c>
      <c r="O220" t="s">
        <v>413</v>
      </c>
      <c r="P220" s="10" t="s">
        <v>16</v>
      </c>
      <c r="Q220">
        <v>33</v>
      </c>
      <c r="R220"/>
      <c r="S220" t="s">
        <v>14</v>
      </c>
      <c r="T220" t="s">
        <v>14</v>
      </c>
      <c r="U220" t="s">
        <v>14</v>
      </c>
      <c r="V220" t="s">
        <v>14</v>
      </c>
    </row>
    <row r="221" spans="1:23" ht="16.5" x14ac:dyDescent="0.25">
      <c r="A221" t="s">
        <v>406</v>
      </c>
      <c r="B221" t="s">
        <v>454</v>
      </c>
      <c r="C221">
        <v>10</v>
      </c>
      <c r="D221">
        <f>Table1[[#This Row],[Skott]]-SUM(Table1[[#This Row],[T1]:[T5]])</f>
        <v>5</v>
      </c>
      <c r="E221" s="29">
        <f>IFERROR(-(SUM(Table1[[#This Row],[T1]:[T5]])-Table1[[#This Row],[Skott]])/Table1[[#This Row],[Skott]],"")</f>
        <v>0.5</v>
      </c>
      <c r="F221" s="27">
        <f>IFERROR(LEFT(Table1[[#This Row],[L]],1)*1,"")</f>
        <v>2</v>
      </c>
      <c r="G221" s="27">
        <f>IFERROR(RIGHT(LEFT(Table1[[#This Row],[L]],2),1)*1,"")</f>
        <v>3</v>
      </c>
      <c r="H221" s="27" t="str">
        <f>IFERROR(IF(Table1[[#This Row],[Skott]]=10,"",RIGHT(Table1[[#This Row],[L]],1))*1,"")</f>
        <v/>
      </c>
      <c r="I221" s="27" t="str">
        <f>IFERROR(LEFT(Table1[[#This Row],[S]],1)*1,"")</f>
        <v/>
      </c>
      <c r="J221" s="27" t="str">
        <f>IFERROR(RIGHT(LEFT(Table1[[#This Row],[S]],2),1)*1,"")</f>
        <v/>
      </c>
      <c r="K221" s="31"/>
      <c r="L221">
        <v>5</v>
      </c>
      <c r="M221" s="9"/>
      <c r="N221">
        <v>24</v>
      </c>
      <c r="O221" t="s">
        <v>415</v>
      </c>
      <c r="P221" s="10" t="s">
        <v>16</v>
      </c>
      <c r="Q221">
        <v>23</v>
      </c>
      <c r="R221"/>
      <c r="S221" t="s">
        <v>14</v>
      </c>
      <c r="T221" t="s">
        <v>14</v>
      </c>
      <c r="U221" t="s">
        <v>14</v>
      </c>
      <c r="V221" t="s">
        <v>14</v>
      </c>
    </row>
    <row r="222" spans="1:23" ht="16.5" x14ac:dyDescent="0.25">
      <c r="A222" t="s">
        <v>36</v>
      </c>
      <c r="B222" t="s">
        <v>454</v>
      </c>
      <c r="C222">
        <v>10</v>
      </c>
      <c r="D222">
        <f>Table1[[#This Row],[Skott]]-SUM(Table1[[#This Row],[T1]:[T5]])</f>
        <v>6</v>
      </c>
      <c r="E222" s="29">
        <f>IFERROR(-(SUM(Table1[[#This Row],[T1]:[T5]])-Table1[[#This Row],[Skott]])/Table1[[#This Row],[Skott]],"")</f>
        <v>0.6</v>
      </c>
      <c r="F222" s="27">
        <f>IFERROR(LEFT(Table1[[#This Row],[L]],1)*1,"")</f>
        <v>2</v>
      </c>
      <c r="G222" s="27">
        <f>IFERROR(RIGHT(LEFT(Table1[[#This Row],[L]],2),1)*1,"")</f>
        <v>2</v>
      </c>
      <c r="H222" s="27" t="str">
        <f>IFERROR(IF(Table1[[#This Row],[Skott]]=10,"",RIGHT(Table1[[#This Row],[L]],1))*1,"")</f>
        <v/>
      </c>
      <c r="I222" s="27" t="str">
        <f>IFERROR(LEFT(Table1[[#This Row],[S]],1)*1,"")</f>
        <v/>
      </c>
      <c r="J222" s="27" t="str">
        <f>IFERROR(RIGHT(LEFT(Table1[[#This Row],[S]],2),1)*1,"")</f>
        <v/>
      </c>
      <c r="K222">
        <f>IF(Table1[[#This Row],[Plac]]="",0,IFERROR(VLOOKUP(Table1[[#This Row],[Plac]],Referens!$B$16:$C$28,2,0),1))</f>
        <v>1</v>
      </c>
      <c r="L222">
        <v>5</v>
      </c>
      <c r="M222" t="s">
        <v>420</v>
      </c>
      <c r="N222">
        <v>34</v>
      </c>
      <c r="O222" t="s">
        <v>41</v>
      </c>
      <c r="P222" s="10" t="s">
        <v>16</v>
      </c>
      <c r="Q222">
        <v>22</v>
      </c>
      <c r="R222"/>
      <c r="S222" s="25">
        <v>0.5805555555555556</v>
      </c>
      <c r="T222" s="25">
        <v>8.3333333333333329E-2</v>
      </c>
      <c r="U222" s="25">
        <v>0.66388888888888886</v>
      </c>
      <c r="V222" s="25">
        <v>0.2013888888888889</v>
      </c>
    </row>
    <row r="223" spans="1:23" ht="16.5" x14ac:dyDescent="0.25">
      <c r="A223" t="s">
        <v>36</v>
      </c>
      <c r="B223" t="s">
        <v>454</v>
      </c>
      <c r="C223">
        <v>10</v>
      </c>
      <c r="D223">
        <f>Table1[[#This Row],[Skott]]-SUM(Table1[[#This Row],[T1]:[T5]])</f>
        <v>5</v>
      </c>
      <c r="E223" s="29">
        <f>IFERROR(-(SUM(Table1[[#This Row],[T1]:[T5]])-Table1[[#This Row],[Skott]])/Table1[[#This Row],[Skott]],"")</f>
        <v>0.5</v>
      </c>
      <c r="F223" s="27">
        <f>IFERROR(LEFT(Table1[[#This Row],[L]],1)*1,"")</f>
        <v>2</v>
      </c>
      <c r="G223" s="27">
        <f>IFERROR(RIGHT(LEFT(Table1[[#This Row],[L]],2),1)*1,"")</f>
        <v>3</v>
      </c>
      <c r="H223" s="27" t="str">
        <f>IFERROR(IF(Table1[[#This Row],[Skott]]=10,"",RIGHT(Table1[[#This Row],[L]],1))*1,"")</f>
        <v/>
      </c>
      <c r="I223" s="27" t="str">
        <f>IFERROR(LEFT(Table1[[#This Row],[S]],1)*1,"")</f>
        <v/>
      </c>
      <c r="J223" s="27" t="str">
        <f>IFERROR(RIGHT(LEFT(Table1[[#This Row],[S]],2),1)*1,"")</f>
        <v/>
      </c>
      <c r="K223">
        <f>IF(Table1[[#This Row],[Plac]]="",0,IFERROR(VLOOKUP(Table1[[#This Row],[Plac]],Referens!$B$16:$C$28,2,0),1))</f>
        <v>9</v>
      </c>
      <c r="L223">
        <v>5</v>
      </c>
      <c r="M223">
        <v>6</v>
      </c>
      <c r="N223">
        <v>38</v>
      </c>
      <c r="O223" t="s">
        <v>421</v>
      </c>
      <c r="P223" s="10" t="s">
        <v>16</v>
      </c>
      <c r="Q223">
        <v>23</v>
      </c>
      <c r="R223"/>
      <c r="S223" s="25">
        <v>0.56388888888888888</v>
      </c>
      <c r="T223" s="25">
        <v>0.10416666666666667</v>
      </c>
      <c r="U223" s="25">
        <v>0.66805555555555551</v>
      </c>
      <c r="V223" s="25">
        <v>0.20555555555555555</v>
      </c>
    </row>
    <row r="224" spans="1:23" ht="16.5" x14ac:dyDescent="0.25">
      <c r="A224" t="s">
        <v>36</v>
      </c>
      <c r="B224" t="s">
        <v>454</v>
      </c>
      <c r="C224">
        <v>10</v>
      </c>
      <c r="D224">
        <f>Table1[[#This Row],[Skott]]-SUM(Table1[[#This Row],[T1]:[T5]])</f>
        <v>4</v>
      </c>
      <c r="E224" s="29">
        <f>IFERROR(-(SUM(Table1[[#This Row],[T1]:[T5]])-Table1[[#This Row],[Skott]])/Table1[[#This Row],[Skott]],"")</f>
        <v>0.4</v>
      </c>
      <c r="F224" s="27">
        <f>IFERROR(LEFT(Table1[[#This Row],[L]],1)*1,"")</f>
        <v>3</v>
      </c>
      <c r="G224" s="27">
        <f>IFERROR(RIGHT(LEFT(Table1[[#This Row],[L]],2),1)*1,"")</f>
        <v>3</v>
      </c>
      <c r="H224" s="27" t="str">
        <f>IFERROR(IF(Table1[[#This Row],[Skott]]=10,"",RIGHT(Table1[[#This Row],[L]],1))*1,"")</f>
        <v/>
      </c>
      <c r="I224" s="27" t="str">
        <f>IFERROR(LEFT(Table1[[#This Row],[S]],1)*1,"")</f>
        <v/>
      </c>
      <c r="J224" s="27" t="str">
        <f>IFERROR(RIGHT(LEFT(Table1[[#This Row],[S]],2),1)*1,"")</f>
        <v/>
      </c>
      <c r="K224">
        <f>IF(Table1[[#This Row],[Plac]]="",0,IFERROR(VLOOKUP(Table1[[#This Row],[Plac]],Referens!$B$16:$C$28,2,0),1))</f>
        <v>8</v>
      </c>
      <c r="L224">
        <v>5</v>
      </c>
      <c r="M224">
        <v>7</v>
      </c>
      <c r="N224">
        <v>35</v>
      </c>
      <c r="O224" t="s">
        <v>422</v>
      </c>
      <c r="P224" s="10" t="s">
        <v>16</v>
      </c>
      <c r="Q224">
        <v>33</v>
      </c>
      <c r="R224"/>
      <c r="S224" s="25">
        <v>0.59513888888888888</v>
      </c>
      <c r="T224" s="25">
        <v>0.125</v>
      </c>
      <c r="U224" s="25">
        <v>0.72013888888888888</v>
      </c>
      <c r="V224" s="25">
        <v>0.25763888888888886</v>
      </c>
    </row>
    <row r="225" spans="1:23" ht="16.5" x14ac:dyDescent="0.25">
      <c r="A225" t="s">
        <v>36</v>
      </c>
      <c r="B225" t="s">
        <v>454</v>
      </c>
      <c r="C225">
        <v>10</v>
      </c>
      <c r="D225">
        <f>Table1[[#This Row],[Skott]]-SUM(Table1[[#This Row],[T1]:[T5]])</f>
        <v>4</v>
      </c>
      <c r="E225" s="29">
        <f>IFERROR(-(SUM(Table1[[#This Row],[T1]:[T5]])-Table1[[#This Row],[Skott]])/Table1[[#This Row],[Skott]],"")</f>
        <v>0.4</v>
      </c>
      <c r="F225" s="27">
        <f>IFERROR(LEFT(Table1[[#This Row],[L]],1)*1,"")</f>
        <v>3</v>
      </c>
      <c r="G225" s="27">
        <f>IFERROR(RIGHT(LEFT(Table1[[#This Row],[L]],2),1)*1,"")</f>
        <v>3</v>
      </c>
      <c r="H225" s="27" t="str">
        <f>IFERROR(IF(Table1[[#This Row],[Skott]]=10,"",RIGHT(Table1[[#This Row],[L]],1))*1,"")</f>
        <v/>
      </c>
      <c r="I225" s="27" t="str">
        <f>IFERROR(LEFT(Table1[[#This Row],[S]],1)*1,"")</f>
        <v/>
      </c>
      <c r="J225" s="27" t="str">
        <f>IFERROR(RIGHT(LEFT(Table1[[#This Row],[S]],2),1)*1,"")</f>
        <v/>
      </c>
      <c r="K225">
        <f>IF(Table1[[#This Row],[Plac]]="",0,IFERROR(VLOOKUP(Table1[[#This Row],[Plac]],Referens!$B$16:$C$28,2,0),1))</f>
        <v>7</v>
      </c>
      <c r="L225">
        <v>5</v>
      </c>
      <c r="M225">
        <v>8</v>
      </c>
      <c r="N225">
        <v>37</v>
      </c>
      <c r="O225" t="s">
        <v>43</v>
      </c>
      <c r="P225" s="10" t="s">
        <v>16</v>
      </c>
      <c r="Q225">
        <v>33</v>
      </c>
      <c r="R225"/>
      <c r="S225" s="25">
        <v>0.64930555555555558</v>
      </c>
      <c r="T225" s="25">
        <v>0.125</v>
      </c>
      <c r="U225" s="25">
        <v>0.77430555555555558</v>
      </c>
      <c r="V225" s="25">
        <v>0.31180555555555556</v>
      </c>
    </row>
    <row r="226" spans="1:23" ht="16.5" x14ac:dyDescent="0.25">
      <c r="A226" t="s">
        <v>36</v>
      </c>
      <c r="B226" t="s">
        <v>454</v>
      </c>
      <c r="C226">
        <v>10</v>
      </c>
      <c r="D226">
        <f>Table1[[#This Row],[Skott]]-SUM(Table1[[#This Row],[T1]:[T5]])</f>
        <v>3</v>
      </c>
      <c r="E226" s="29">
        <f>IFERROR(-(SUM(Table1[[#This Row],[T1]:[T5]])-Table1[[#This Row],[Skott]])/Table1[[#This Row],[Skott]],"")</f>
        <v>0.3</v>
      </c>
      <c r="F226" s="27">
        <f>IFERROR(LEFT(Table1[[#This Row],[L]],1)*1,"")</f>
        <v>4</v>
      </c>
      <c r="G226" s="27">
        <f>IFERROR(RIGHT(LEFT(Table1[[#This Row],[L]],2),1)*1,"")</f>
        <v>3</v>
      </c>
      <c r="H226" s="27" t="str">
        <f>IFERROR(IF(Table1[[#This Row],[Skott]]=10,"",RIGHT(Table1[[#This Row],[L]],1))*1,"")</f>
        <v/>
      </c>
      <c r="I226" s="27" t="str">
        <f>IFERROR(LEFT(Table1[[#This Row],[S]],1)*1,"")</f>
        <v/>
      </c>
      <c r="J226" s="27" t="str">
        <f>IFERROR(RIGHT(LEFT(Table1[[#This Row],[S]],2),1)*1,"")</f>
        <v/>
      </c>
      <c r="K226">
        <f>IF(Table1[[#This Row],[Plac]]="",0,IFERROR(VLOOKUP(Table1[[#This Row],[Plac]],Referens!$B$16:$C$28,2,0),1))</f>
        <v>6</v>
      </c>
      <c r="L226">
        <v>5</v>
      </c>
      <c r="M226">
        <v>9</v>
      </c>
      <c r="N226">
        <v>36</v>
      </c>
      <c r="O226" t="s">
        <v>423</v>
      </c>
      <c r="P226" s="10" t="s">
        <v>16</v>
      </c>
      <c r="Q226">
        <v>43</v>
      </c>
      <c r="R226"/>
      <c r="S226" s="25">
        <v>0.65416666666666667</v>
      </c>
      <c r="T226" s="25">
        <v>0.14583333333333334</v>
      </c>
      <c r="U226" s="25">
        <v>0.8</v>
      </c>
      <c r="V226" s="25">
        <v>0.33750000000000002</v>
      </c>
    </row>
    <row r="227" spans="1:23" ht="16.5" x14ac:dyDescent="0.25">
      <c r="A227" t="s">
        <v>36</v>
      </c>
      <c r="B227" t="s">
        <v>454</v>
      </c>
      <c r="C227">
        <v>10</v>
      </c>
      <c r="D227">
        <f>Table1[[#This Row],[Skott]]-SUM(Table1[[#This Row],[T1]:[T5]])</f>
        <v>1</v>
      </c>
      <c r="E227" s="29">
        <f>IFERROR(-(SUM(Table1[[#This Row],[T1]:[T5]])-Table1[[#This Row],[Skott]])/Table1[[#This Row],[Skott]],"")</f>
        <v>0.1</v>
      </c>
      <c r="F227" s="27">
        <f>IFERROR(LEFT(Table1[[#This Row],[L]],1)*1,"")</f>
        <v>4</v>
      </c>
      <c r="G227" s="27">
        <f>IFERROR(RIGHT(LEFT(Table1[[#This Row],[L]],2),1)*1,"")</f>
        <v>5</v>
      </c>
      <c r="H227" s="27" t="str">
        <f>IFERROR(IF(Table1[[#This Row],[Skott]]=10,"",RIGHT(Table1[[#This Row],[L]],1))*1,"")</f>
        <v/>
      </c>
      <c r="I227" s="27" t="str">
        <f>IFERROR(LEFT(Table1[[#This Row],[S]],1)*1,"")</f>
        <v/>
      </c>
      <c r="J227" s="27" t="str">
        <f>IFERROR(RIGHT(LEFT(Table1[[#This Row],[S]],2),1)*1,"")</f>
        <v/>
      </c>
      <c r="K227">
        <f>IF(Table1[[#This Row],[Plac]]="",0,IFERROR(VLOOKUP(Table1[[#This Row],[Plac]],Referens!$B$16:$C$28,2,0),1))</f>
        <v>5</v>
      </c>
      <c r="L227">
        <v>5</v>
      </c>
      <c r="M227">
        <v>10</v>
      </c>
      <c r="N227">
        <v>31</v>
      </c>
      <c r="O227" t="s">
        <v>424</v>
      </c>
      <c r="P227" s="10" t="s">
        <v>16</v>
      </c>
      <c r="Q227">
        <v>45</v>
      </c>
      <c r="R227"/>
      <c r="S227" s="25">
        <v>0.70694444444444449</v>
      </c>
      <c r="T227" s="25">
        <v>0.1875</v>
      </c>
      <c r="U227" s="25">
        <v>0.89444444444444449</v>
      </c>
      <c r="V227" s="25">
        <v>0.43194444444444446</v>
      </c>
    </row>
    <row r="228" spans="1:23" ht="16.5" x14ac:dyDescent="0.25">
      <c r="A228" t="s">
        <v>0</v>
      </c>
      <c r="B228" t="s">
        <v>454</v>
      </c>
      <c r="C228">
        <v>10</v>
      </c>
      <c r="D228">
        <f>Table1[[#This Row],[Skott]]-SUM(Table1[[#This Row],[T1]:[T5]])</f>
        <v>4</v>
      </c>
      <c r="E228" s="29">
        <f>IFERROR(-(SUM(Table1[[#This Row],[T1]:[T5]])-Table1[[#This Row],[Skott]])/Table1[[#This Row],[Skott]],"")</f>
        <v>0.4</v>
      </c>
      <c r="F228" s="27">
        <f>IFERROR(LEFT(Table1[[#This Row],[L]],1)*1,"")</f>
        <v>4</v>
      </c>
      <c r="G228" s="27">
        <f>IFERROR(RIGHT(LEFT(Table1[[#This Row],[L]],2),1)*1,"")</f>
        <v>2</v>
      </c>
      <c r="H228" s="27" t="str">
        <f>IFERROR(IF(Table1[[#This Row],[Skott]]=10,"",RIGHT(Table1[[#This Row],[L]],1))*1,"")</f>
        <v/>
      </c>
      <c r="I228" s="27" t="str">
        <f>IFERROR(LEFT(Table1[[#This Row],[S]],1)*1,"")</f>
        <v/>
      </c>
      <c r="J228" s="27" t="str">
        <f>IFERROR(RIGHT(LEFT(Table1[[#This Row],[S]],2),1)*1,"")</f>
        <v/>
      </c>
      <c r="K228">
        <f>IF(Table1[[#This Row],[Plac]]="",0,IFERROR(VLOOKUP(Table1[[#This Row],[Plac]],Referens!$B$16:$C$28,2,0),1))</f>
        <v>10</v>
      </c>
      <c r="L228">
        <v>5</v>
      </c>
      <c r="M228">
        <v>5</v>
      </c>
      <c r="N228">
        <v>59</v>
      </c>
      <c r="O228" t="s">
        <v>15</v>
      </c>
      <c r="P228" s="10" t="s">
        <v>16</v>
      </c>
      <c r="Q228">
        <v>42</v>
      </c>
      <c r="R228"/>
      <c r="S228" s="25">
        <v>0.52847222222222223</v>
      </c>
      <c r="T228" s="25">
        <v>0.125</v>
      </c>
      <c r="U228" s="25">
        <v>0.65347222222222223</v>
      </c>
      <c r="V228" s="25">
        <v>0.21458333333333332</v>
      </c>
    </row>
    <row r="229" spans="1:23" ht="16.5" x14ac:dyDescent="0.25">
      <c r="A229" t="s">
        <v>0</v>
      </c>
      <c r="B229" t="s">
        <v>454</v>
      </c>
      <c r="C229">
        <v>10</v>
      </c>
      <c r="D229">
        <f>Table1[[#This Row],[Skott]]-SUM(Table1[[#This Row],[T1]:[T5]])</f>
        <v>5</v>
      </c>
      <c r="E229" s="29">
        <f>IFERROR(-(SUM(Table1[[#This Row],[T1]:[T5]])-Table1[[#This Row],[Skott]])/Table1[[#This Row],[Skott]],"")</f>
        <v>0.5</v>
      </c>
      <c r="F229" s="27">
        <f>IFERROR(LEFT(Table1[[#This Row],[L]],1)*1,"")</f>
        <v>3</v>
      </c>
      <c r="G229" s="27">
        <f>IFERROR(RIGHT(LEFT(Table1[[#This Row],[L]],2),1)*1,"")</f>
        <v>2</v>
      </c>
      <c r="H229" s="27" t="str">
        <f>IFERROR(IF(Table1[[#This Row],[Skott]]=10,"",RIGHT(Table1[[#This Row],[L]],1))*1,"")</f>
        <v/>
      </c>
      <c r="I229" s="27" t="str">
        <f>IFERROR(LEFT(Table1[[#This Row],[S]],1)*1,"")</f>
        <v/>
      </c>
      <c r="J229" s="27" t="str">
        <f>IFERROR(RIGHT(LEFT(Table1[[#This Row],[S]],2),1)*1,"")</f>
        <v/>
      </c>
      <c r="K229">
        <f>IF(Table1[[#This Row],[Plac]]="",0,IFERROR(VLOOKUP(Table1[[#This Row],[Plac]],Referens!$B$16:$C$28,2,0),1))</f>
        <v>6</v>
      </c>
      <c r="L229">
        <v>5</v>
      </c>
      <c r="M229">
        <v>9</v>
      </c>
      <c r="N229">
        <v>49</v>
      </c>
      <c r="O229" t="s">
        <v>30</v>
      </c>
      <c r="P229" s="10" t="s">
        <v>16</v>
      </c>
      <c r="Q229">
        <v>32</v>
      </c>
      <c r="R229"/>
      <c r="S229" s="25">
        <v>0.65555555555555556</v>
      </c>
      <c r="T229" s="25">
        <v>0.10416666666666667</v>
      </c>
      <c r="U229" s="25">
        <v>0.75972222222222219</v>
      </c>
      <c r="V229" s="25">
        <v>0.32083333333333336</v>
      </c>
    </row>
    <row r="230" spans="1:23" ht="16.5" x14ac:dyDescent="0.25">
      <c r="A230" t="s">
        <v>0</v>
      </c>
      <c r="B230" t="s">
        <v>454</v>
      </c>
      <c r="C230">
        <v>10</v>
      </c>
      <c r="D230">
        <f>Table1[[#This Row],[Skott]]-SUM(Table1[[#This Row],[T1]:[T5]])</f>
        <v>3</v>
      </c>
      <c r="E230" s="29">
        <f>IFERROR(-(SUM(Table1[[#This Row],[T1]:[T5]])-Table1[[#This Row],[Skott]])/Table1[[#This Row],[Skott]],"")</f>
        <v>0.3</v>
      </c>
      <c r="F230" s="27">
        <f>IFERROR(LEFT(Table1[[#This Row],[L]],1)*1,"")</f>
        <v>5</v>
      </c>
      <c r="G230" s="27">
        <f>IFERROR(RIGHT(LEFT(Table1[[#This Row],[L]],2),1)*1,"")</f>
        <v>2</v>
      </c>
      <c r="H230" s="27" t="str">
        <f>IFERROR(IF(Table1[[#This Row],[Skott]]=10,"",RIGHT(Table1[[#This Row],[L]],1))*1,"")</f>
        <v/>
      </c>
      <c r="I230" s="27" t="str">
        <f>IFERROR(LEFT(Table1[[#This Row],[S]],1)*1,"")</f>
        <v/>
      </c>
      <c r="J230" s="27" t="str">
        <f>IFERROR(RIGHT(LEFT(Table1[[#This Row],[S]],2),1)*1,"")</f>
        <v/>
      </c>
      <c r="K230">
        <f>IF(Table1[[#This Row],[Plac]]="",0,IFERROR(VLOOKUP(Table1[[#This Row],[Plac]],Referens!$B$16:$C$28,2,0),1))</f>
        <v>4</v>
      </c>
      <c r="L230">
        <v>5</v>
      </c>
      <c r="M230">
        <v>11</v>
      </c>
      <c r="N230">
        <v>56</v>
      </c>
      <c r="O230" t="s">
        <v>426</v>
      </c>
      <c r="P230" s="10" t="s">
        <v>16</v>
      </c>
      <c r="Q230">
        <v>52</v>
      </c>
      <c r="R230"/>
      <c r="S230" s="25">
        <v>0.62222222222222223</v>
      </c>
      <c r="T230" s="25">
        <v>0.14583333333333334</v>
      </c>
      <c r="U230" s="25">
        <v>0.7680555555555556</v>
      </c>
      <c r="V230" s="25">
        <v>0.32916666666666666</v>
      </c>
    </row>
    <row r="231" spans="1:23" ht="16.5" x14ac:dyDescent="0.25">
      <c r="A231" t="s">
        <v>0</v>
      </c>
      <c r="B231" t="s">
        <v>454</v>
      </c>
      <c r="C231">
        <v>10</v>
      </c>
      <c r="D231">
        <f>Table1[[#This Row],[Skott]]-SUM(Table1[[#This Row],[T1]:[T5]])</f>
        <v>3</v>
      </c>
      <c r="E231" s="29">
        <f>IFERROR(-(SUM(Table1[[#This Row],[T1]:[T5]])-Table1[[#This Row],[Skott]])/Table1[[#This Row],[Skott]],"")</f>
        <v>0.3</v>
      </c>
      <c r="F231" s="27">
        <f>IFERROR(LEFT(Table1[[#This Row],[L]],1)*1,"")</f>
        <v>2</v>
      </c>
      <c r="G231" s="27">
        <f>IFERROR(RIGHT(LEFT(Table1[[#This Row],[L]],2),1)*1,"")</f>
        <v>5</v>
      </c>
      <c r="H231" s="27" t="str">
        <f>IFERROR(IF(Table1[[#This Row],[Skott]]=10,"",RIGHT(Table1[[#This Row],[L]],1))*1,"")</f>
        <v/>
      </c>
      <c r="I231" s="27" t="str">
        <f>IFERROR(LEFT(Table1[[#This Row],[S]],1)*1,"")</f>
        <v/>
      </c>
      <c r="J231" s="27" t="str">
        <f>IFERROR(RIGHT(LEFT(Table1[[#This Row],[S]],2),1)*1,"")</f>
        <v/>
      </c>
      <c r="K231">
        <f>IF(Table1[[#This Row],[Plac]]="",0,IFERROR(VLOOKUP(Table1[[#This Row],[Plac]],Referens!$B$16:$C$28,2,0),1))</f>
        <v>3</v>
      </c>
      <c r="L231">
        <v>5</v>
      </c>
      <c r="M231">
        <v>12</v>
      </c>
      <c r="N231">
        <v>43</v>
      </c>
      <c r="O231" t="s">
        <v>84</v>
      </c>
      <c r="P231" s="10" t="s">
        <v>16</v>
      </c>
      <c r="Q231">
        <v>25</v>
      </c>
      <c r="R231"/>
      <c r="S231" s="25">
        <v>0.63472222222222219</v>
      </c>
      <c r="T231" s="25">
        <v>0.14583333333333334</v>
      </c>
      <c r="U231" s="25">
        <v>0.78055555555555556</v>
      </c>
      <c r="V231" s="25">
        <v>0.34166666666666667</v>
      </c>
    </row>
    <row r="232" spans="1:23" ht="16.5" x14ac:dyDescent="0.25">
      <c r="A232" t="s">
        <v>0</v>
      </c>
      <c r="B232" t="s">
        <v>454</v>
      </c>
      <c r="C232">
        <v>10</v>
      </c>
      <c r="D232">
        <f>Table1[[#This Row],[Skott]]-SUM(Table1[[#This Row],[T1]:[T5]])</f>
        <v>4</v>
      </c>
      <c r="E232" s="29">
        <f>IFERROR(-(SUM(Table1[[#This Row],[T1]:[T5]])-Table1[[#This Row],[Skott]])/Table1[[#This Row],[Skott]],"")</f>
        <v>0.4</v>
      </c>
      <c r="F232" s="27">
        <f>IFERROR(LEFT(Table1[[#This Row],[L]],1)*1,"")</f>
        <v>4</v>
      </c>
      <c r="G232" s="27">
        <f>IFERROR(RIGHT(LEFT(Table1[[#This Row],[L]],2),1)*1,"")</f>
        <v>2</v>
      </c>
      <c r="H232" s="27" t="str">
        <f>IFERROR(IF(Table1[[#This Row],[Skott]]=10,"",RIGHT(Table1[[#This Row],[L]],1))*1,"")</f>
        <v/>
      </c>
      <c r="I232" s="27" t="str">
        <f>IFERROR(LEFT(Table1[[#This Row],[S]],1)*1,"")</f>
        <v/>
      </c>
      <c r="J232" s="27" t="str">
        <f>IFERROR(RIGHT(LEFT(Table1[[#This Row],[S]],2),1)*1,"")</f>
        <v/>
      </c>
      <c r="K232">
        <f>IF(Table1[[#This Row],[Plac]]="",0,IFERROR(VLOOKUP(Table1[[#This Row],[Plac]],Referens!$B$16:$C$28,2,0),1))</f>
        <v>1</v>
      </c>
      <c r="L232">
        <v>5</v>
      </c>
      <c r="M232">
        <v>15</v>
      </c>
      <c r="N232">
        <v>48</v>
      </c>
      <c r="O232" t="s">
        <v>428</v>
      </c>
      <c r="P232" s="10" t="s">
        <v>16</v>
      </c>
      <c r="Q232">
        <v>42</v>
      </c>
      <c r="R232"/>
      <c r="S232" s="25">
        <v>0.72013888888888888</v>
      </c>
      <c r="T232" s="25">
        <v>0.125</v>
      </c>
      <c r="U232" s="25">
        <v>0.84513888888888888</v>
      </c>
      <c r="V232" s="25">
        <v>0.40625</v>
      </c>
    </row>
    <row r="233" spans="1:23" ht="16.5" x14ac:dyDescent="0.25">
      <c r="A233" t="s">
        <v>0</v>
      </c>
      <c r="B233" t="s">
        <v>454</v>
      </c>
      <c r="C233" s="31"/>
      <c r="D233" s="31"/>
      <c r="E233" s="32"/>
      <c r="F233" s="27" t="str">
        <f>IFERROR(LEFT(Table1[[#This Row],[L]],1)*1,"")</f>
        <v/>
      </c>
      <c r="G233" s="27" t="str">
        <f>IFERROR(RIGHT(LEFT(Table1[[#This Row],[L]],2),1)*1,"")</f>
        <v/>
      </c>
      <c r="H233" s="27" t="str">
        <f>IFERROR(IF(Table1[[#This Row],[Skott]]=10,"",RIGHT(Table1[[#This Row],[L]],1))*1,"")</f>
        <v/>
      </c>
      <c r="I233" s="27" t="str">
        <f>IFERROR(LEFT(Table1[[#This Row],[S]],1)*1,"")</f>
        <v/>
      </c>
      <c r="J233" s="27" t="str">
        <f>IFERROR(RIGHT(LEFT(Table1[[#This Row],[S]],2),1)*1,"")</f>
        <v/>
      </c>
      <c r="K233" s="31"/>
      <c r="L233" s="31"/>
      <c r="N233">
        <v>54</v>
      </c>
      <c r="O233" t="s">
        <v>29</v>
      </c>
      <c r="P233" s="10" t="s">
        <v>16</v>
      </c>
      <c r="Q233"/>
      <c r="R233"/>
      <c r="S233" t="s">
        <v>14</v>
      </c>
      <c r="T233" t="s">
        <v>14</v>
      </c>
      <c r="U233" t="s">
        <v>14</v>
      </c>
      <c r="W233" t="s">
        <v>34</v>
      </c>
    </row>
    <row r="234" spans="1:23" ht="16.5" x14ac:dyDescent="0.25">
      <c r="A234" t="s">
        <v>69</v>
      </c>
      <c r="B234" t="s">
        <v>454</v>
      </c>
      <c r="C234">
        <v>15</v>
      </c>
      <c r="D234">
        <f>Table1[[#This Row],[Skott]]-SUM(Table1[[#This Row],[T1]:[T5]])</f>
        <v>6</v>
      </c>
      <c r="E234" s="29">
        <f>IFERROR(-(SUM(Table1[[#This Row],[T1]:[T5]])-Table1[[#This Row],[Skott]])/Table1[[#This Row],[Skott]],"")</f>
        <v>0.4</v>
      </c>
      <c r="F234" s="27">
        <f>IFERROR(LEFT(Table1[[#This Row],[L]],1)*1,"")</f>
        <v>4</v>
      </c>
      <c r="G234" s="27">
        <f>IFERROR(RIGHT(LEFT(Table1[[#This Row],[L]],2),1)*1,"")</f>
        <v>3</v>
      </c>
      <c r="H234" s="27">
        <f>IFERROR(IF(Table1[[#This Row],[Skott]]=10,"",RIGHT(Table1[[#This Row],[L]],1))*1,"")</f>
        <v>2</v>
      </c>
      <c r="I234" s="27" t="str">
        <f>IFERROR(LEFT(Table1[[#This Row],[S]],1)*1,"")</f>
        <v/>
      </c>
      <c r="J234" s="27" t="str">
        <f>IFERROR(RIGHT(LEFT(Table1[[#This Row],[S]],2),1)*1,"")</f>
        <v/>
      </c>
      <c r="K234">
        <f>IF(Table1[[#This Row],[Plac]]="",0,IFERROR(VLOOKUP(Table1[[#This Row],[Plac]],Referens!$B$16:$C$28,2,0),1))</f>
        <v>11</v>
      </c>
      <c r="L234">
        <f>Table1[[#This Row],[Poäng]]</f>
        <v>11</v>
      </c>
      <c r="M234">
        <v>4</v>
      </c>
      <c r="N234">
        <v>79</v>
      </c>
      <c r="O234" t="s">
        <v>74</v>
      </c>
      <c r="P234" s="10" t="s">
        <v>16</v>
      </c>
      <c r="Q234">
        <v>432</v>
      </c>
      <c r="R234"/>
      <c r="S234" s="25">
        <v>0.74583333333333335</v>
      </c>
      <c r="T234" s="25">
        <v>0.1875</v>
      </c>
      <c r="U234" s="25">
        <v>0.93333333333333335</v>
      </c>
      <c r="V234" s="25">
        <v>0.19236111111111112</v>
      </c>
    </row>
    <row r="235" spans="1:23" ht="16.5" x14ac:dyDescent="0.25">
      <c r="A235" t="s">
        <v>69</v>
      </c>
      <c r="B235" t="s">
        <v>454</v>
      </c>
      <c r="C235">
        <v>15</v>
      </c>
      <c r="D235">
        <f>Table1[[#This Row],[Skott]]-SUM(Table1[[#This Row],[T1]:[T5]])</f>
        <v>3</v>
      </c>
      <c r="E235" s="29">
        <f>IFERROR(-(SUM(Table1[[#This Row],[T1]:[T5]])-Table1[[#This Row],[Skott]])/Table1[[#This Row],[Skott]],"")</f>
        <v>0.2</v>
      </c>
      <c r="F235" s="27">
        <f>IFERROR(LEFT(Table1[[#This Row],[L]],1)*1,"")</f>
        <v>3</v>
      </c>
      <c r="G235" s="27">
        <f>IFERROR(RIGHT(LEFT(Table1[[#This Row],[L]],2),1)*1,"")</f>
        <v>4</v>
      </c>
      <c r="H235" s="27">
        <f>IFERROR(IF(Table1[[#This Row],[Skott]]=10,"",RIGHT(Table1[[#This Row],[L]],1))*1,"")</f>
        <v>5</v>
      </c>
      <c r="I235" s="27" t="str">
        <f>IFERROR(LEFT(Table1[[#This Row],[S]],1)*1,"")</f>
        <v/>
      </c>
      <c r="J235" s="27" t="str">
        <f>IFERROR(RIGHT(LEFT(Table1[[#This Row],[S]],2),1)*1,"")</f>
        <v/>
      </c>
      <c r="K235">
        <f>IF(Table1[[#This Row],[Plac]]="",0,IFERROR(VLOOKUP(Table1[[#This Row],[Plac]],Referens!$B$16:$C$28,2,0),1))</f>
        <v>6</v>
      </c>
      <c r="L235">
        <f>Table1[[#This Row],[Poäng]]</f>
        <v>6</v>
      </c>
      <c r="M235">
        <v>9</v>
      </c>
      <c r="N235">
        <v>74</v>
      </c>
      <c r="O235" t="s">
        <v>75</v>
      </c>
      <c r="P235" s="10" t="s">
        <v>16</v>
      </c>
      <c r="Q235">
        <v>345</v>
      </c>
      <c r="R235"/>
      <c r="S235" s="25">
        <v>0.91874999999999996</v>
      </c>
      <c r="T235" s="25">
        <v>0.25</v>
      </c>
      <c r="U235" s="26">
        <v>1.16875</v>
      </c>
      <c r="V235" s="25">
        <v>0.42777777777777776</v>
      </c>
    </row>
    <row r="236" spans="1:23" ht="16.5" x14ac:dyDescent="0.25">
      <c r="A236" t="s">
        <v>69</v>
      </c>
      <c r="B236" t="s">
        <v>454</v>
      </c>
      <c r="C236">
        <v>15</v>
      </c>
      <c r="D236">
        <f>Table1[[#This Row],[Skott]]-SUM(Table1[[#This Row],[T1]:[T5]])</f>
        <v>4</v>
      </c>
      <c r="E236" s="29">
        <f>IFERROR(-(SUM(Table1[[#This Row],[T1]:[T5]])-Table1[[#This Row],[Skott]])/Table1[[#This Row],[Skott]],"")</f>
        <v>0.26666666666666666</v>
      </c>
      <c r="F236" s="27">
        <f>IFERROR(LEFT(Table1[[#This Row],[L]],1)*1,"")</f>
        <v>4</v>
      </c>
      <c r="G236" s="27">
        <f>IFERROR(RIGHT(LEFT(Table1[[#This Row],[L]],2),1)*1,"")</f>
        <v>3</v>
      </c>
      <c r="H236" s="27">
        <f>IFERROR(IF(Table1[[#This Row],[Skott]]=10,"",RIGHT(Table1[[#This Row],[L]],1))*1,"")</f>
        <v>4</v>
      </c>
      <c r="I236" s="27" t="str">
        <f>IFERROR(LEFT(Table1[[#This Row],[S]],1)*1,"")</f>
        <v/>
      </c>
      <c r="J236" s="27" t="str">
        <f>IFERROR(RIGHT(LEFT(Table1[[#This Row],[S]],2),1)*1,"")</f>
        <v/>
      </c>
      <c r="K236">
        <f>IF(Table1[[#This Row],[Plac]]="",0,IFERROR(VLOOKUP(Table1[[#This Row],[Plac]],Referens!$B$16:$C$28,2,0),1))</f>
        <v>5</v>
      </c>
      <c r="L236">
        <f>Table1[[#This Row],[Poäng]]</f>
        <v>5</v>
      </c>
      <c r="M236">
        <v>10</v>
      </c>
      <c r="N236">
        <v>76</v>
      </c>
      <c r="O236" t="s">
        <v>83</v>
      </c>
      <c r="P236" s="10" t="s">
        <v>16</v>
      </c>
      <c r="Q236">
        <v>434</v>
      </c>
      <c r="R236"/>
      <c r="S236" s="25">
        <v>0.97916666666666663</v>
      </c>
      <c r="T236" s="25">
        <v>0.22916666666666666</v>
      </c>
      <c r="U236" s="26">
        <v>1.2083333333333333</v>
      </c>
      <c r="V236" s="25">
        <v>0.46736111111111112</v>
      </c>
    </row>
    <row r="237" spans="1:23" ht="16.5" x14ac:dyDescent="0.25">
      <c r="A237" t="s">
        <v>69</v>
      </c>
      <c r="B237" t="s">
        <v>454</v>
      </c>
      <c r="C237" s="31"/>
      <c r="D237" s="31"/>
      <c r="E237" s="32"/>
      <c r="F237" s="27" t="str">
        <f>IFERROR(LEFT(Table1[[#This Row],[L]],1)*1,"")</f>
        <v/>
      </c>
      <c r="G237" s="27" t="str">
        <f>IFERROR(RIGHT(LEFT(Table1[[#This Row],[L]],2),1)*1,"")</f>
        <v/>
      </c>
      <c r="H237" s="27" t="str">
        <f>IFERROR(IF(Table1[[#This Row],[Skott]]=10,"",RIGHT(Table1[[#This Row],[L]],1))*1,"")</f>
        <v/>
      </c>
      <c r="I237" s="27" t="str">
        <f>IFERROR(LEFT(Table1[[#This Row],[S]],1)*1,"")</f>
        <v/>
      </c>
      <c r="J237" s="27" t="str">
        <f>IFERROR(RIGHT(LEFT(Table1[[#This Row],[S]],2),1)*1,"")</f>
        <v/>
      </c>
      <c r="K237" s="31"/>
      <c r="L237" s="31"/>
      <c r="N237">
        <v>73</v>
      </c>
      <c r="O237" t="s">
        <v>73</v>
      </c>
      <c r="P237" s="10" t="s">
        <v>16</v>
      </c>
      <c r="Q237"/>
      <c r="R237"/>
      <c r="S237" t="s">
        <v>14</v>
      </c>
      <c r="T237" t="s">
        <v>14</v>
      </c>
      <c r="U237" t="s">
        <v>14</v>
      </c>
      <c r="W237" t="s">
        <v>34</v>
      </c>
    </row>
    <row r="238" spans="1:23" ht="16.5" x14ac:dyDescent="0.25">
      <c r="A238" t="s">
        <v>108</v>
      </c>
      <c r="B238" t="s">
        <v>454</v>
      </c>
      <c r="C238">
        <v>15</v>
      </c>
      <c r="D238">
        <f>Table1[[#This Row],[Skott]]-SUM(Table1[[#This Row],[T1]:[T5]])</f>
        <v>8</v>
      </c>
      <c r="E238" s="29">
        <f>IFERROR(-(SUM(Table1[[#This Row],[T1]:[T5]])-Table1[[#This Row],[Skott]])/Table1[[#This Row],[Skott]],"")</f>
        <v>0.53333333333333333</v>
      </c>
      <c r="F238" s="27">
        <f>IFERROR(LEFT(Table1[[#This Row],[L]],1)*1,"")</f>
        <v>3</v>
      </c>
      <c r="G238" s="27">
        <f>IFERROR(RIGHT(LEFT(Table1[[#This Row],[L]],2),1)*1,"")</f>
        <v>2</v>
      </c>
      <c r="H238" s="27">
        <f>IFERROR(IF(Table1[[#This Row],[Skott]]=10,"",RIGHT(Table1[[#This Row],[L]],1))*1,"")</f>
        <v>2</v>
      </c>
      <c r="I238" s="27" t="str">
        <f>IFERROR(LEFT(Table1[[#This Row],[S]],1)*1,"")</f>
        <v/>
      </c>
      <c r="J238" s="27" t="str">
        <f>IFERROR(RIGHT(LEFT(Table1[[#This Row],[S]],2),1)*1,"")</f>
        <v/>
      </c>
      <c r="K238">
        <f>IF(Table1[[#This Row],[Plac]]="",0,IFERROR(VLOOKUP(Table1[[#This Row],[Plac]],Referens!$B$16:$C$28,2,0),1))</f>
        <v>10</v>
      </c>
      <c r="L238">
        <f>Table1[[#This Row],[Poäng]]</f>
        <v>10</v>
      </c>
      <c r="M238">
        <v>5</v>
      </c>
      <c r="N238">
        <v>115</v>
      </c>
      <c r="O238" t="s">
        <v>437</v>
      </c>
      <c r="P238" s="10" t="s">
        <v>16</v>
      </c>
      <c r="Q238">
        <v>322</v>
      </c>
      <c r="R238"/>
      <c r="S238" s="26">
        <v>1.1583333333333334</v>
      </c>
      <c r="T238" s="25">
        <v>0.14583333333333334</v>
      </c>
      <c r="U238" s="26">
        <v>1.3041666666666667</v>
      </c>
      <c r="V238" s="25">
        <v>0.39374999999999999</v>
      </c>
    </row>
    <row r="239" spans="1:23" ht="16.5" x14ac:dyDescent="0.25">
      <c r="A239" t="s">
        <v>108</v>
      </c>
      <c r="B239" t="s">
        <v>454</v>
      </c>
      <c r="C239" s="31"/>
      <c r="D239" s="31"/>
      <c r="E239" s="32"/>
      <c r="F239" s="27" t="str">
        <f>IFERROR(LEFT(Table1[[#This Row],[L]],1)*1,"")</f>
        <v/>
      </c>
      <c r="G239" s="27" t="str">
        <f>IFERROR(RIGHT(LEFT(Table1[[#This Row],[L]],2),1)*1,"")</f>
        <v/>
      </c>
      <c r="H239" s="27" t="str">
        <f>IFERROR(IF(Table1[[#This Row],[Skott]]=10,"",RIGHT(Table1[[#This Row],[L]],1))*1,"")</f>
        <v/>
      </c>
      <c r="I239" s="27" t="str">
        <f>IFERROR(LEFT(Table1[[#This Row],[S]],1)*1,"")</f>
        <v/>
      </c>
      <c r="J239" s="27" t="str">
        <f>IFERROR(RIGHT(LEFT(Table1[[#This Row],[S]],2),1)*1,"")</f>
        <v/>
      </c>
      <c r="K239" s="31"/>
      <c r="L239" s="31"/>
      <c r="N239">
        <v>114</v>
      </c>
      <c r="O239" t="s">
        <v>342</v>
      </c>
      <c r="P239" s="10" t="s">
        <v>16</v>
      </c>
      <c r="Q239"/>
      <c r="R239"/>
      <c r="S239" t="s">
        <v>14</v>
      </c>
      <c r="T239" t="s">
        <v>14</v>
      </c>
      <c r="U239" t="s">
        <v>14</v>
      </c>
      <c r="W239" t="s">
        <v>34</v>
      </c>
    </row>
    <row r="240" spans="1:23" ht="16.5" x14ac:dyDescent="0.25">
      <c r="A240" t="s">
        <v>94</v>
      </c>
      <c r="B240" t="s">
        <v>454</v>
      </c>
      <c r="C240">
        <v>15</v>
      </c>
      <c r="D240">
        <f>Table1[[#This Row],[Skott]]-SUM(Table1[[#This Row],[T1]:[T5]])</f>
        <v>5</v>
      </c>
      <c r="E240" s="29">
        <f>IFERROR(-(SUM(Table1[[#This Row],[T1]:[T5]])-Table1[[#This Row],[Skott]])/Table1[[#This Row],[Skott]],"")</f>
        <v>0.33333333333333331</v>
      </c>
      <c r="F240" s="27">
        <f>IFERROR(LEFT(Table1[[#This Row],[L]],1)*1,"")</f>
        <v>4</v>
      </c>
      <c r="G240" s="27">
        <f>IFERROR(RIGHT(LEFT(Table1[[#This Row],[L]],2),1)*1,"")</f>
        <v>1</v>
      </c>
      <c r="H240" s="27">
        <f>IFERROR(IF(Table1[[#This Row],[Skott]]=10,"",RIGHT(Table1[[#This Row],[L]],1))*1,"")</f>
        <v>5</v>
      </c>
      <c r="I240" s="27" t="str">
        <f>IFERROR(LEFT(Table1[[#This Row],[S]],1)*1,"")</f>
        <v/>
      </c>
      <c r="J240" s="27" t="str">
        <f>IFERROR(RIGHT(LEFT(Table1[[#This Row],[S]],2),1)*1,"")</f>
        <v/>
      </c>
      <c r="K240">
        <f>IF(Table1[[#This Row],[Plac]]="",0,IFERROR(VLOOKUP(Table1[[#This Row],[Plac]],Referens!$B$16:$C$28,2,0),1))</f>
        <v>9</v>
      </c>
      <c r="L240">
        <f>Table1[[#This Row],[Poäng]]</f>
        <v>9</v>
      </c>
      <c r="M240">
        <v>6</v>
      </c>
      <c r="N240">
        <v>119</v>
      </c>
      <c r="O240" t="s">
        <v>102</v>
      </c>
      <c r="P240" s="10" t="s">
        <v>16</v>
      </c>
      <c r="Q240">
        <v>415</v>
      </c>
      <c r="R240"/>
      <c r="S240" s="25">
        <v>0.93611111111111112</v>
      </c>
      <c r="T240" s="25">
        <v>0.20833333333333334</v>
      </c>
      <c r="U240" s="26">
        <v>1.1444444444444444</v>
      </c>
      <c r="V240" s="25">
        <v>0.10208333333333333</v>
      </c>
    </row>
    <row r="241" spans="1:23" ht="16.5" x14ac:dyDescent="0.25">
      <c r="A241" t="s">
        <v>94</v>
      </c>
      <c r="B241" t="s">
        <v>454</v>
      </c>
      <c r="C241">
        <v>15</v>
      </c>
      <c r="D241">
        <f>Table1[[#This Row],[Skott]]-SUM(Table1[[#This Row],[T1]:[T5]])</f>
        <v>5</v>
      </c>
      <c r="E241" s="29">
        <f>IFERROR(-(SUM(Table1[[#This Row],[T1]:[T5]])-Table1[[#This Row],[Skott]])/Table1[[#This Row],[Skott]],"")</f>
        <v>0.33333333333333331</v>
      </c>
      <c r="F241" s="27">
        <f>IFERROR(LEFT(Table1[[#This Row],[L]],1)*1,"")</f>
        <v>4</v>
      </c>
      <c r="G241" s="27">
        <f>IFERROR(RIGHT(LEFT(Table1[[#This Row],[L]],2),1)*1,"")</f>
        <v>4</v>
      </c>
      <c r="H241" s="27">
        <f>IFERROR(IF(Table1[[#This Row],[Skott]]=10,"",RIGHT(Table1[[#This Row],[L]],1))*1,"")</f>
        <v>2</v>
      </c>
      <c r="I241" s="27" t="str">
        <f>IFERROR(LEFT(Table1[[#This Row],[S]],1)*1,"")</f>
        <v/>
      </c>
      <c r="J241" s="27" t="str">
        <f>IFERROR(RIGHT(LEFT(Table1[[#This Row],[S]],2),1)*1,"")</f>
        <v/>
      </c>
      <c r="K241">
        <f>IF(Table1[[#This Row],[Plac]]="",0,IFERROR(VLOOKUP(Table1[[#This Row],[Plac]],Referens!$B$16:$C$28,2,0),1))</f>
        <v>7</v>
      </c>
      <c r="L241">
        <f>Table1[[#This Row],[Poäng]]</f>
        <v>7</v>
      </c>
      <c r="M241">
        <v>8</v>
      </c>
      <c r="N241">
        <v>131</v>
      </c>
      <c r="O241" t="s">
        <v>438</v>
      </c>
      <c r="P241" s="10" t="s">
        <v>16</v>
      </c>
      <c r="Q241">
        <v>442</v>
      </c>
      <c r="R241"/>
      <c r="S241" s="25">
        <v>0.99375000000000002</v>
      </c>
      <c r="T241" s="25">
        <v>0.20833333333333334</v>
      </c>
      <c r="U241" s="26">
        <v>1.2020833333333334</v>
      </c>
      <c r="V241" s="25">
        <v>0.15972222222222221</v>
      </c>
    </row>
    <row r="242" spans="1:23" ht="16.5" x14ac:dyDescent="0.25">
      <c r="A242" t="s">
        <v>94</v>
      </c>
      <c r="B242" t="s">
        <v>454</v>
      </c>
      <c r="C242" s="31"/>
      <c r="D242" s="31"/>
      <c r="E242" s="32"/>
      <c r="F242" s="27" t="str">
        <f>IFERROR(LEFT(Table1[[#This Row],[L]],1)*1,"")</f>
        <v/>
      </c>
      <c r="G242" s="27" t="str">
        <f>IFERROR(RIGHT(LEFT(Table1[[#This Row],[L]],2),1)*1,"")</f>
        <v/>
      </c>
      <c r="H242" s="27" t="str">
        <f>IFERROR(IF(Table1[[#This Row],[Skott]]=10,"",RIGHT(Table1[[#This Row],[L]],1))*1,"")</f>
        <v/>
      </c>
      <c r="I242" s="27" t="str">
        <f>IFERROR(LEFT(Table1[[#This Row],[S]],1)*1,"")</f>
        <v/>
      </c>
      <c r="J242" s="27" t="str">
        <f>IFERROR(RIGHT(LEFT(Table1[[#This Row],[S]],2),1)*1,"")</f>
        <v/>
      </c>
      <c r="K242" s="31"/>
      <c r="L242" s="31"/>
      <c r="N242">
        <v>125</v>
      </c>
      <c r="O242" t="s">
        <v>441</v>
      </c>
      <c r="P242" s="10" t="s">
        <v>16</v>
      </c>
      <c r="Q242"/>
      <c r="R242"/>
      <c r="S242" t="s">
        <v>14</v>
      </c>
      <c r="T242" t="s">
        <v>14</v>
      </c>
      <c r="U242" t="s">
        <v>14</v>
      </c>
      <c r="W242" t="s">
        <v>34</v>
      </c>
    </row>
    <row r="243" spans="1:23" ht="16.5" x14ac:dyDescent="0.25">
      <c r="A243" t="s">
        <v>115</v>
      </c>
      <c r="B243" t="s">
        <v>454</v>
      </c>
      <c r="C243">
        <v>20</v>
      </c>
      <c r="D243">
        <f>Table1[[#This Row],[Skott]]-SUM(Table1[[#This Row],[T1]:[T5]])</f>
        <v>8</v>
      </c>
      <c r="E243" s="29">
        <f>IFERROR(-(SUM(Table1[[#This Row],[T1]:[T5]])-Table1[[#This Row],[Skott]])/Table1[[#This Row],[Skott]],"")</f>
        <v>0.4</v>
      </c>
      <c r="F243" s="27">
        <f>IFERROR(LEFT(Table1[[#This Row],[L]],1)*1,"")</f>
        <v>2</v>
      </c>
      <c r="G243" s="27">
        <f>IFERROR(RIGHT(LEFT(Table1[[#This Row],[L]],2),1)*1,"")</f>
        <v>4</v>
      </c>
      <c r="H243" s="30"/>
      <c r="I243" s="27">
        <f>IFERROR(LEFT(Table1[[#This Row],[S]],1)*1,"")</f>
        <v>3</v>
      </c>
      <c r="J243" s="27">
        <f>IFERROR(RIGHT(LEFT(Table1[[#This Row],[S]],2),1)*1,"")</f>
        <v>3</v>
      </c>
      <c r="K243">
        <f>IF(Table1[[#This Row],[Plac]]="",0,IFERROR(VLOOKUP(Table1[[#This Row],[Plac]],Referens!$B$16:$C$28,2,0),1))</f>
        <v>15</v>
      </c>
      <c r="L243">
        <f>Table1[[#This Row],[Poäng]]</f>
        <v>15</v>
      </c>
      <c r="M243">
        <v>1</v>
      </c>
      <c r="N243">
        <v>144</v>
      </c>
      <c r="O243" t="s">
        <v>343</v>
      </c>
      <c r="P243" s="10" t="s">
        <v>16</v>
      </c>
      <c r="Q243">
        <v>24</v>
      </c>
      <c r="R243">
        <v>33</v>
      </c>
      <c r="S243" s="26">
        <v>1.5319444444444446</v>
      </c>
      <c r="T243" s="25">
        <v>0.375</v>
      </c>
      <c r="U243" s="26">
        <v>1.9069444444444446</v>
      </c>
      <c r="V243" t="s">
        <v>14</v>
      </c>
    </row>
    <row r="244" spans="1:23" ht="16.5" x14ac:dyDescent="0.25">
      <c r="A244" t="s">
        <v>115</v>
      </c>
      <c r="B244" t="s">
        <v>454</v>
      </c>
      <c r="C244" s="31"/>
      <c r="D244" s="31"/>
      <c r="E244" s="32"/>
      <c r="F244" s="27" t="str">
        <f>IFERROR(LEFT(Table1[[#This Row],[L]],1)*1,"")</f>
        <v/>
      </c>
      <c r="G244" s="27" t="str">
        <f>IFERROR(RIGHT(LEFT(Table1[[#This Row],[L]],2),1)*1,"")</f>
        <v/>
      </c>
      <c r="H244" s="30"/>
      <c r="I244" s="27" t="str">
        <f>IFERROR(LEFT(Table1[[#This Row],[S]],1)*1,"")</f>
        <v/>
      </c>
      <c r="J244" s="27" t="str">
        <f>IFERROR(RIGHT(LEFT(Table1[[#This Row],[S]],2),1)*1,"")</f>
        <v/>
      </c>
      <c r="K244" s="31"/>
      <c r="L244" s="31"/>
      <c r="N244">
        <v>143</v>
      </c>
      <c r="O244" t="s">
        <v>442</v>
      </c>
      <c r="P244" s="10" t="s">
        <v>16</v>
      </c>
      <c r="Q244"/>
      <c r="R244"/>
      <c r="S244" t="s">
        <v>14</v>
      </c>
      <c r="T244" t="s">
        <v>14</v>
      </c>
      <c r="U244" t="s">
        <v>14</v>
      </c>
      <c r="W244" t="s">
        <v>34</v>
      </c>
    </row>
    <row r="245" spans="1:23" ht="16.5" x14ac:dyDescent="0.25">
      <c r="A245" t="s">
        <v>484</v>
      </c>
      <c r="B245" t="s">
        <v>454</v>
      </c>
      <c r="C245">
        <v>20</v>
      </c>
      <c r="D245">
        <f>Table1[[#This Row],[Skott]]-SUM(Table1[[#This Row],[T1]:[T5]])</f>
        <v>10</v>
      </c>
      <c r="E245" s="29">
        <f>IFERROR(-(SUM(Table1[[#This Row],[T1]:[T5]])-Table1[[#This Row],[Skott]])/Table1[[#This Row],[Skott]],"")</f>
        <v>0.5</v>
      </c>
      <c r="F245" s="27">
        <f>IFERROR(LEFT(Table1[[#This Row],[L]],1)*1,"")</f>
        <v>4</v>
      </c>
      <c r="G245" s="27">
        <f>IFERROR(RIGHT(LEFT(Table1[[#This Row],[L]],2),1)*1,"")</f>
        <v>0</v>
      </c>
      <c r="H245" s="30"/>
      <c r="I245" s="27">
        <f>IFERROR(LEFT(Table1[[#This Row],[S]],1)*1,"")</f>
        <v>4</v>
      </c>
      <c r="J245" s="27">
        <f>IFERROR(RIGHT(LEFT(Table1[[#This Row],[S]],2),1)*1,"")</f>
        <v>2</v>
      </c>
      <c r="K245">
        <f>IF(Table1[[#This Row],[Plac]]="",0,IFERROR(VLOOKUP(Table1[[#This Row],[Plac]],Referens!$B$16:$C$28,2,0),1))</f>
        <v>13</v>
      </c>
      <c r="L245">
        <f>Table1[[#This Row],[Poäng]]</f>
        <v>13</v>
      </c>
      <c r="M245">
        <v>2</v>
      </c>
      <c r="N245">
        <v>145</v>
      </c>
      <c r="O245" t="s">
        <v>444</v>
      </c>
      <c r="P245" s="10" t="s">
        <v>16</v>
      </c>
      <c r="Q245">
        <v>40</v>
      </c>
      <c r="R245">
        <v>42</v>
      </c>
      <c r="S245" s="26">
        <v>1.3618055555555555</v>
      </c>
      <c r="T245" s="25">
        <v>0.3125</v>
      </c>
      <c r="U245" s="26">
        <v>1.6743055555555555</v>
      </c>
      <c r="V245" s="25">
        <v>0.11666666666666667</v>
      </c>
    </row>
    <row r="246" spans="1:23" ht="16.5" x14ac:dyDescent="0.25">
      <c r="A246" t="s">
        <v>347</v>
      </c>
      <c r="B246" t="s">
        <v>454</v>
      </c>
      <c r="C246">
        <v>20</v>
      </c>
      <c r="D246">
        <f>Table1[[#This Row],[Skott]]-SUM(Table1[[#This Row],[T1]:[T5]])</f>
        <v>14</v>
      </c>
      <c r="E246" s="29">
        <f>IFERROR(-(SUM(Table1[[#This Row],[T1]:[T5]])-Table1[[#This Row],[Skott]])/Table1[[#This Row],[Skott]],"")</f>
        <v>0.7</v>
      </c>
      <c r="F246" s="27">
        <f>IFERROR(LEFT(Table1[[#This Row],[L]],1)*1,"")</f>
        <v>3</v>
      </c>
      <c r="G246" s="27">
        <f>IFERROR(RIGHT(LEFT(Table1[[#This Row],[L]],2),1)*1,"")</f>
        <v>0</v>
      </c>
      <c r="H246" s="30"/>
      <c r="I246" s="27">
        <f>IFERROR(LEFT(Table1[[#This Row],[S]],1)*1,"")</f>
        <v>2</v>
      </c>
      <c r="J246" s="27">
        <f>IFERROR(RIGHT(LEFT(Table1[[#This Row],[S]],2),1)*1,"")</f>
        <v>1</v>
      </c>
      <c r="K246">
        <f>IF(Table1[[#This Row],[Plac]]="",0,IFERROR(VLOOKUP(Table1[[#This Row],[Plac]],Referens!$B$16:$C$28,2,0),1))</f>
        <v>15</v>
      </c>
      <c r="L246">
        <f>Table1[[#This Row],[Poäng]]</f>
        <v>15</v>
      </c>
      <c r="M246">
        <v>1</v>
      </c>
      <c r="N246">
        <v>147</v>
      </c>
      <c r="O246" t="s">
        <v>445</v>
      </c>
      <c r="P246" s="10" t="s">
        <v>16</v>
      </c>
      <c r="Q246">
        <v>30</v>
      </c>
      <c r="R246">
        <v>21</v>
      </c>
      <c r="S246" s="26">
        <v>1.4437500000000001</v>
      </c>
      <c r="T246" s="25">
        <v>0.1875</v>
      </c>
      <c r="U246" s="26">
        <v>1.6312500000000001</v>
      </c>
      <c r="V246" t="s">
        <v>14</v>
      </c>
    </row>
    <row r="247" spans="1:23" ht="16.5" x14ac:dyDescent="0.25">
      <c r="A247" t="s">
        <v>119</v>
      </c>
      <c r="B247" t="s">
        <v>454</v>
      </c>
      <c r="C247">
        <v>20</v>
      </c>
      <c r="D247">
        <f>Table1[[#This Row],[Skott]]-SUM(Table1[[#This Row],[T1]:[T5]])</f>
        <v>10</v>
      </c>
      <c r="E247" s="29">
        <f>IFERROR(-(SUM(Table1[[#This Row],[T1]:[T5]])-Table1[[#This Row],[Skott]])/Table1[[#This Row],[Skott]],"")</f>
        <v>0.5</v>
      </c>
      <c r="F247" s="27">
        <f>IFERROR(LEFT(Table1[[#This Row],[L]],1)*1,"")</f>
        <v>3</v>
      </c>
      <c r="G247" s="27">
        <f>IFERROR(RIGHT(LEFT(Table1[[#This Row],[L]],2),1)*1,"")</f>
        <v>3</v>
      </c>
      <c r="H247" s="30"/>
      <c r="I247" s="27">
        <f>IFERROR(LEFT(Table1[[#This Row],[S]],1)*1,"")</f>
        <v>2</v>
      </c>
      <c r="J247" s="27">
        <f>IFERROR(RIGHT(LEFT(Table1[[#This Row],[S]],2),1)*1,"")</f>
        <v>2</v>
      </c>
      <c r="K247">
        <f>IF(Table1[[#This Row],[Plac]]="",0,IFERROR(VLOOKUP(Table1[[#This Row],[Plac]],Referens!$B$16:$C$28,2,0),1))</f>
        <v>15</v>
      </c>
      <c r="L247">
        <f>Table1[[#This Row],[Poäng]]</f>
        <v>15</v>
      </c>
      <c r="M247">
        <v>1</v>
      </c>
      <c r="N247">
        <v>148</v>
      </c>
      <c r="O247" t="s">
        <v>446</v>
      </c>
      <c r="P247" s="10" t="s">
        <v>16</v>
      </c>
      <c r="Q247">
        <v>33</v>
      </c>
      <c r="R247">
        <v>22</v>
      </c>
      <c r="S247" s="26">
        <v>1.3041666666666667</v>
      </c>
      <c r="T247" s="25">
        <v>0.3125</v>
      </c>
      <c r="U247" s="26">
        <v>1.6166666666666667</v>
      </c>
      <c r="V247" t="s">
        <v>14</v>
      </c>
    </row>
    <row r="248" spans="1:23" ht="16.5" x14ac:dyDescent="0.25">
      <c r="A248" t="s">
        <v>119</v>
      </c>
      <c r="B248" t="s">
        <v>454</v>
      </c>
      <c r="C248">
        <v>20</v>
      </c>
      <c r="D248">
        <f>Table1[[#This Row],[Skott]]-SUM(Table1[[#This Row],[T1]:[T5]])</f>
        <v>10</v>
      </c>
      <c r="E248" s="29">
        <f>IFERROR(-(SUM(Table1[[#This Row],[T1]:[T5]])-Table1[[#This Row],[Skott]])/Table1[[#This Row],[Skott]],"")</f>
        <v>0.5</v>
      </c>
      <c r="F248" s="27">
        <f>IFERROR(LEFT(Table1[[#This Row],[L]],1)*1,"")</f>
        <v>3</v>
      </c>
      <c r="G248" s="27">
        <f>IFERROR(RIGHT(LEFT(Table1[[#This Row],[L]],2),1)*1,"")</f>
        <v>3</v>
      </c>
      <c r="H248" s="30"/>
      <c r="I248" s="27">
        <f>IFERROR(LEFT(Table1[[#This Row],[S]],1)*1,"")</f>
        <v>3</v>
      </c>
      <c r="J248" s="27">
        <f>IFERROR(RIGHT(LEFT(Table1[[#This Row],[S]],2),1)*1,"")</f>
        <v>1</v>
      </c>
      <c r="K248">
        <f>IF(Table1[[#This Row],[Plac]]="",0,IFERROR(VLOOKUP(Table1[[#This Row],[Plac]],Referens!$B$16:$C$28,2,0),1))</f>
        <v>13</v>
      </c>
      <c r="L248">
        <f>Table1[[#This Row],[Poäng]]</f>
        <v>13</v>
      </c>
      <c r="M248">
        <v>2</v>
      </c>
      <c r="N248">
        <v>149</v>
      </c>
      <c r="O248" t="s">
        <v>447</v>
      </c>
      <c r="P248" s="10" t="s">
        <v>16</v>
      </c>
      <c r="Q248">
        <v>33</v>
      </c>
      <c r="R248">
        <v>31</v>
      </c>
      <c r="S248" s="26">
        <v>1.320138888888889</v>
      </c>
      <c r="T248" s="25">
        <v>0.3125</v>
      </c>
      <c r="U248" s="26">
        <v>1.632638888888889</v>
      </c>
      <c r="V248" s="25">
        <v>1.5972222222222221E-2</v>
      </c>
    </row>
    <row r="249" spans="1:23" ht="16.5" x14ac:dyDescent="0.25">
      <c r="A249" t="s">
        <v>485</v>
      </c>
      <c r="B249" t="s">
        <v>454</v>
      </c>
      <c r="C249">
        <v>20</v>
      </c>
      <c r="D249">
        <f>Table1[[#This Row],[Skott]]-SUM(Table1[[#This Row],[T1]:[T5]])</f>
        <v>11</v>
      </c>
      <c r="E249" s="29">
        <f>IFERROR(-(SUM(Table1[[#This Row],[T1]:[T5]])-Table1[[#This Row],[Skott]])/Table1[[#This Row],[Skott]],"")</f>
        <v>0.55000000000000004</v>
      </c>
      <c r="F249" s="27">
        <f>IFERROR(LEFT(Table1[[#This Row],[L]],1)*1,"")</f>
        <v>3</v>
      </c>
      <c r="G249" s="27">
        <f>IFERROR(RIGHT(LEFT(Table1[[#This Row],[L]],2),1)*1,"")</f>
        <v>1</v>
      </c>
      <c r="H249" s="30"/>
      <c r="I249" s="27">
        <f>IFERROR(LEFT(Table1[[#This Row],[S]],1)*1,"")</f>
        <v>2</v>
      </c>
      <c r="J249" s="27">
        <f>IFERROR(RIGHT(LEFT(Table1[[#This Row],[S]],2),1)*1,"")</f>
        <v>3</v>
      </c>
      <c r="K249">
        <f>IF(Table1[[#This Row],[Plac]]="",0,IFERROR(VLOOKUP(Table1[[#This Row],[Plac]],Referens!$B$16:$C$28,2,0),1))</f>
        <v>15</v>
      </c>
      <c r="L249">
        <f>Table1[[#This Row],[Poäng]]</f>
        <v>15</v>
      </c>
      <c r="M249">
        <v>1</v>
      </c>
      <c r="N249">
        <v>158</v>
      </c>
      <c r="O249" t="s">
        <v>449</v>
      </c>
      <c r="P249" s="10" t="s">
        <v>16</v>
      </c>
      <c r="Q249">
        <v>31</v>
      </c>
      <c r="R249">
        <v>23</v>
      </c>
      <c r="S249" s="26">
        <v>1.2270833333333333</v>
      </c>
      <c r="T249" s="25">
        <v>0.28125</v>
      </c>
      <c r="U249" s="26">
        <v>1.5083333333333333</v>
      </c>
      <c r="V249" t="s">
        <v>14</v>
      </c>
    </row>
    <row r="250" spans="1:23" ht="16.5" x14ac:dyDescent="0.25">
      <c r="A250" t="s">
        <v>485</v>
      </c>
      <c r="B250" t="s">
        <v>454</v>
      </c>
      <c r="C250">
        <v>20</v>
      </c>
      <c r="D250">
        <f>Table1[[#This Row],[Skott]]-SUM(Table1[[#This Row],[T1]:[T5]])</f>
        <v>7</v>
      </c>
      <c r="E250" s="29">
        <f>IFERROR(-(SUM(Table1[[#This Row],[T1]:[T5]])-Table1[[#This Row],[Skott]])/Table1[[#This Row],[Skott]],"")</f>
        <v>0.35</v>
      </c>
      <c r="F250" s="27">
        <f>IFERROR(LEFT(Table1[[#This Row],[L]],1)*1,"")</f>
        <v>3</v>
      </c>
      <c r="G250" s="27">
        <f>IFERROR(RIGHT(LEFT(Table1[[#This Row],[L]],2),1)*1,"")</f>
        <v>4</v>
      </c>
      <c r="H250" s="30"/>
      <c r="I250" s="27">
        <f>IFERROR(LEFT(Table1[[#This Row],[S]],1)*1,"")</f>
        <v>3</v>
      </c>
      <c r="J250" s="27">
        <f>IFERROR(RIGHT(LEFT(Table1[[#This Row],[S]],2),1)*1,"")</f>
        <v>3</v>
      </c>
      <c r="K250">
        <f>IF(Table1[[#This Row],[Plac]]="",0,IFERROR(VLOOKUP(Table1[[#This Row],[Plac]],Referens!$B$16:$C$28,2,0),1))</f>
        <v>13</v>
      </c>
      <c r="L250">
        <f>Table1[[#This Row],[Poäng]]</f>
        <v>13</v>
      </c>
      <c r="M250">
        <v>2</v>
      </c>
      <c r="N250">
        <v>155</v>
      </c>
      <c r="O250" t="s">
        <v>450</v>
      </c>
      <c r="P250" s="10" t="s">
        <v>16</v>
      </c>
      <c r="Q250">
        <v>34</v>
      </c>
      <c r="R250">
        <v>33</v>
      </c>
      <c r="S250" s="26">
        <v>1.2215277777777778</v>
      </c>
      <c r="T250" s="25">
        <v>0.40625</v>
      </c>
      <c r="U250" s="26">
        <v>1.6277777777777778</v>
      </c>
      <c r="V250" s="25">
        <v>0.11944444444444445</v>
      </c>
    </row>
    <row r="251" spans="1:23" ht="16.5" x14ac:dyDescent="0.25">
      <c r="A251" t="s">
        <v>485</v>
      </c>
      <c r="B251" t="s">
        <v>454</v>
      </c>
      <c r="C251">
        <v>20</v>
      </c>
      <c r="D251">
        <f>Table1[[#This Row],[Skott]]-SUM(Table1[[#This Row],[T1]:[T5]])</f>
        <v>4</v>
      </c>
      <c r="E251" s="29">
        <f>IFERROR(-(SUM(Table1[[#This Row],[T1]:[T5]])-Table1[[#This Row],[Skott]])/Table1[[#This Row],[Skott]],"")</f>
        <v>0.2</v>
      </c>
      <c r="F251" s="27">
        <f>IFERROR(LEFT(Table1[[#This Row],[L]],1)*1,"")</f>
        <v>4</v>
      </c>
      <c r="G251" s="27">
        <f>IFERROR(RIGHT(LEFT(Table1[[#This Row],[L]],2),1)*1,"")</f>
        <v>5</v>
      </c>
      <c r="H251" s="30"/>
      <c r="I251" s="27">
        <f>IFERROR(LEFT(Table1[[#This Row],[S]],1)*1,"")</f>
        <v>4</v>
      </c>
      <c r="J251" s="27">
        <f>IFERROR(RIGHT(LEFT(Table1[[#This Row],[S]],2),1)*1,"")</f>
        <v>3</v>
      </c>
      <c r="K251">
        <f>IF(Table1[[#This Row],[Plac]]="",0,IFERROR(VLOOKUP(Table1[[#This Row],[Plac]],Referens!$B$16:$C$28,2,0),1))</f>
        <v>9</v>
      </c>
      <c r="L251">
        <f>Table1[[#This Row],[Poäng]]</f>
        <v>9</v>
      </c>
      <c r="M251">
        <v>6</v>
      </c>
      <c r="N251">
        <v>156</v>
      </c>
      <c r="O251" t="s">
        <v>452</v>
      </c>
      <c r="P251" s="10" t="s">
        <v>16</v>
      </c>
      <c r="Q251">
        <v>45</v>
      </c>
      <c r="R251">
        <v>43</v>
      </c>
      <c r="S251" s="26">
        <v>1.2444444444444445</v>
      </c>
      <c r="T251" s="25">
        <v>0.5</v>
      </c>
      <c r="U251" s="26">
        <v>1.7444444444444445</v>
      </c>
      <c r="V251" s="25">
        <v>0.2361111111111111</v>
      </c>
    </row>
    <row r="252" spans="1:23" ht="16.5" x14ac:dyDescent="0.25">
      <c r="A252" t="s">
        <v>94</v>
      </c>
      <c r="B252" t="s">
        <v>483</v>
      </c>
      <c r="C252">
        <v>15</v>
      </c>
      <c r="D252">
        <f>Table1[[#This Row],[Skott]]-SUM(Table1[[#This Row],[T1]:[T5]])</f>
        <v>4</v>
      </c>
      <c r="E252" s="29">
        <f>IFERROR(-(SUM(Table1[[#This Row],[T1]:[T5]])-Table1[[#This Row],[Skott]])/Table1[[#This Row],[Skott]],"")</f>
        <v>0.26666666666666666</v>
      </c>
      <c r="F252" s="27">
        <f>IFERROR(LEFT(Table1[[#This Row],[L]],1)*1,"")</f>
        <v>5</v>
      </c>
      <c r="G252" s="27">
        <f>IFERROR(RIGHT(LEFT(Table1[[#This Row],[L]],2),1)*1,"")</f>
        <v>3</v>
      </c>
      <c r="H252" s="27">
        <f>IFERROR(IF(Table1[[#This Row],[Skott]]=10,"",RIGHT(Table1[[#This Row],[L]],1))*1,"")</f>
        <v>3</v>
      </c>
      <c r="I252" s="27" t="str">
        <f>IFERROR(LEFT(Table1[[#This Row],[S]],1)*1,"")</f>
        <v/>
      </c>
      <c r="J252" s="27" t="str">
        <f>IFERROR(RIGHT(LEFT(Table1[[#This Row],[S]],2),1)*1,"")</f>
        <v/>
      </c>
      <c r="K252">
        <f>IF(Table1[[#This Row],[Plac]]="",0,IFERROR(VLOOKUP(Table1[[#This Row],[Plac]],Referens!$B$16:$C$28,2,0),1))</f>
        <v>6</v>
      </c>
      <c r="L252">
        <f>Table1[[#This Row],[Poäng]]</f>
        <v>6</v>
      </c>
      <c r="M252">
        <v>9</v>
      </c>
      <c r="N252">
        <v>60</v>
      </c>
      <c r="O252" t="s">
        <v>102</v>
      </c>
      <c r="P252" s="10" t="s">
        <v>16</v>
      </c>
      <c r="Q252">
        <v>53</v>
      </c>
      <c r="R252"/>
      <c r="S252" s="25">
        <v>0.80763888888888891</v>
      </c>
      <c r="T252" t="s">
        <v>14</v>
      </c>
      <c r="U252" s="25">
        <v>0.80763888888888891</v>
      </c>
      <c r="V252" s="25">
        <v>0.2326388888888889</v>
      </c>
    </row>
    <row r="253" spans="1:23" ht="16.5" x14ac:dyDescent="0.25">
      <c r="A253" t="s">
        <v>45</v>
      </c>
      <c r="B253" t="s">
        <v>356</v>
      </c>
      <c r="C253">
        <v>15</v>
      </c>
      <c r="D253">
        <f>Table1[[#This Row],[Skott]]-SUM(Table1[[#This Row],[T1]:[T5]])</f>
        <v>8</v>
      </c>
      <c r="E253" s="29">
        <f>IFERROR(-(SUM(Table1[[#This Row],[T1]:[T5]])-Table1[[#This Row],[Skott]])/Table1[[#This Row],[Skott]],"")</f>
        <v>0.53333333333333333</v>
      </c>
      <c r="F253" s="27">
        <f>IFERROR(LEFT(Table1[[#This Row],[L]],1)*1,"")</f>
        <v>3</v>
      </c>
      <c r="G253" s="27">
        <f>IFERROR(RIGHT(LEFT(Table1[[#This Row],[L]],2),1)*1,"")</f>
        <v>2</v>
      </c>
      <c r="H253" s="27">
        <f>IFERROR(IF(Table1[[#This Row],[Skott]]=10,"",RIGHT(Table1[[#This Row],[L]],1))*1,"")</f>
        <v>2</v>
      </c>
      <c r="I253" s="27" t="str">
        <f>IFERROR(LEFT(Table1[[#This Row],[S]],1)*1,"")</f>
        <v/>
      </c>
      <c r="J253" s="27" t="str">
        <f>IFERROR(RIGHT(LEFT(Table1[[#This Row],[S]],2),1)*1,"")</f>
        <v/>
      </c>
      <c r="K253">
        <f>IF(Table1[[#This Row],[Plac]]="",0,IFERROR(VLOOKUP(Table1[[#This Row],[Plac]],Referens!$B$16:$C$28,2,0),1))</f>
        <v>8</v>
      </c>
      <c r="L253">
        <f>Table1[[#This Row],[Poäng]]</f>
        <v>8</v>
      </c>
      <c r="M253" s="9">
        <v>7</v>
      </c>
      <c r="N253" s="9">
        <v>30</v>
      </c>
      <c r="O253" s="10" t="s">
        <v>52</v>
      </c>
      <c r="P253" s="10" t="s">
        <v>53</v>
      </c>
      <c r="Q253" s="23">
        <v>322</v>
      </c>
      <c r="R253" s="23"/>
      <c r="S253" s="11">
        <v>0.6430555555555556</v>
      </c>
      <c r="T253" s="11">
        <v>0.14583333333333334</v>
      </c>
      <c r="U253" s="11">
        <v>0.78888888888888886</v>
      </c>
      <c r="V253" s="11">
        <v>0.19444444444444445</v>
      </c>
      <c r="W253" s="10"/>
    </row>
    <row r="254" spans="1:23" ht="16.5" x14ac:dyDescent="0.25">
      <c r="A254" t="s">
        <v>115</v>
      </c>
      <c r="B254" t="s">
        <v>356</v>
      </c>
      <c r="C254">
        <v>20</v>
      </c>
      <c r="D254">
        <f>Table1[[#This Row],[Skott]]-SUM(Table1[[#This Row],[T1]:[T5]])</f>
        <v>4</v>
      </c>
      <c r="E254" s="29">
        <f>IFERROR(-(SUM(Table1[[#This Row],[T1]:[T5]])-Table1[[#This Row],[Skott]])/Table1[[#This Row],[Skott]],"")</f>
        <v>0.2</v>
      </c>
      <c r="F254" s="27">
        <f>IFERROR(LEFT(Table1[[#This Row],[L]],1)*1,"")</f>
        <v>2</v>
      </c>
      <c r="G254" s="27">
        <f>IFERROR(RIGHT(LEFT(Table1[[#This Row],[L]],2),1)*1,"")</f>
        <v>3</v>
      </c>
      <c r="H254" s="27">
        <f>IFERROR(IF(Table1[[#This Row],[Skott]]=10,"",RIGHT(Table1[[#This Row],[L]],1))*1,"")</f>
        <v>3</v>
      </c>
      <c r="I254" s="27">
        <f>IFERROR(LEFT(Table1[[#This Row],[S]],1)*1,"")</f>
        <v>5</v>
      </c>
      <c r="J254" s="27">
        <f>IFERROR(RIGHT(LEFT(Table1[[#This Row],[S]],2),1)*1,"")</f>
        <v>3</v>
      </c>
      <c r="K254">
        <f>IF(Table1[[#This Row],[Plac]]="",0,IFERROR(VLOOKUP(Table1[[#This Row],[Plac]],Referens!$B$16:$C$28,2,0),1))</f>
        <v>13</v>
      </c>
      <c r="L254">
        <f>Table1[[#This Row],[Poäng]]</f>
        <v>13</v>
      </c>
      <c r="M254" s="9">
        <v>2</v>
      </c>
      <c r="N254" s="9">
        <v>92</v>
      </c>
      <c r="O254" s="10" t="s">
        <v>117</v>
      </c>
      <c r="P254" s="10" t="s">
        <v>53</v>
      </c>
      <c r="Q254" s="23">
        <v>23</v>
      </c>
      <c r="R254" s="23">
        <v>53</v>
      </c>
      <c r="S254" s="12">
        <v>1.0694444444444444</v>
      </c>
      <c r="T254" s="11">
        <v>0.40625</v>
      </c>
      <c r="U254" s="12">
        <v>1.4756944444444444</v>
      </c>
      <c r="V254" s="11">
        <v>4.3055555555555555E-2</v>
      </c>
      <c r="W254" s="10"/>
    </row>
    <row r="255" spans="1:23" ht="16.5" x14ac:dyDescent="0.25">
      <c r="A255" t="s">
        <v>347</v>
      </c>
      <c r="B255" t="s">
        <v>483</v>
      </c>
      <c r="C255">
        <v>20</v>
      </c>
      <c r="D255">
        <f>Table1[[#This Row],[Skott]]-SUM(Table1[[#This Row],[T1]:[T5]])</f>
        <v>4</v>
      </c>
      <c r="E255" s="29">
        <f>IFERROR(-(SUM(Table1[[#This Row],[T1]:[T5]])-Table1[[#This Row],[Skott]])/Table1[[#This Row],[Skott]],"")</f>
        <v>0.2</v>
      </c>
      <c r="F255" s="27">
        <f>IFERROR(LEFT(Table1[[#This Row],[L]],1)*1,"")</f>
        <v>5</v>
      </c>
      <c r="G255" s="27">
        <f>IFERROR(RIGHT(LEFT(Table1[[#This Row],[L]],2),1)*1,"")</f>
        <v>5</v>
      </c>
      <c r="H255" s="30"/>
      <c r="I255" s="27">
        <f>IFERROR(LEFT(Table1[[#This Row],[S]],1)*1,"")</f>
        <v>3</v>
      </c>
      <c r="J255" s="27">
        <f>IFERROR(RIGHT(LEFT(Table1[[#This Row],[S]],2),1)*1,"")</f>
        <v>3</v>
      </c>
      <c r="K255">
        <f>IF(Table1[[#This Row],[Plac]]="",0,IFERROR(VLOOKUP(Table1[[#This Row],[Plac]],Referens!$B$16:$C$28,2,0),1))</f>
        <v>13</v>
      </c>
      <c r="L255">
        <f>Table1[[#This Row],[Poäng]]</f>
        <v>13</v>
      </c>
      <c r="M255">
        <v>2</v>
      </c>
      <c r="N255">
        <v>82</v>
      </c>
      <c r="O255" t="s">
        <v>465</v>
      </c>
      <c r="P255" s="10" t="s">
        <v>53</v>
      </c>
      <c r="Q255">
        <v>5</v>
      </c>
      <c r="R255">
        <v>3</v>
      </c>
      <c r="S255" s="26">
        <v>1.2541666666666667</v>
      </c>
      <c r="T255" t="s">
        <v>14</v>
      </c>
      <c r="U255" s="26">
        <v>1.2541666666666667</v>
      </c>
      <c r="V255" s="25">
        <v>0.27500000000000002</v>
      </c>
    </row>
    <row r="256" spans="1:23" ht="16.5" x14ac:dyDescent="0.25">
      <c r="A256" t="s">
        <v>115</v>
      </c>
      <c r="B256" t="s">
        <v>483</v>
      </c>
      <c r="C256">
        <v>20</v>
      </c>
      <c r="D256">
        <f>Table1[[#This Row],[Skott]]-SUM(Table1[[#This Row],[T1]:[T5]])</f>
        <v>6</v>
      </c>
      <c r="E256" s="29">
        <f>IFERROR(-(SUM(Table1[[#This Row],[T1]:[T5]])-Table1[[#This Row],[Skott]])/Table1[[#This Row],[Skott]],"")</f>
        <v>0.3</v>
      </c>
      <c r="F256" s="27">
        <f>IFERROR(LEFT(Table1[[#This Row],[L]],1)*1,"")</f>
        <v>2</v>
      </c>
      <c r="G256" s="27">
        <f>IFERROR(RIGHT(LEFT(Table1[[#This Row],[L]],2),1)*1,"")</f>
        <v>2</v>
      </c>
      <c r="H256" s="30"/>
      <c r="I256" s="27">
        <f>IFERROR(LEFT(Table1[[#This Row],[S]],1)*1,"")</f>
        <v>5</v>
      </c>
      <c r="J256" s="27">
        <f>IFERROR(RIGHT(LEFT(Table1[[#This Row],[S]],2),1)*1,"")</f>
        <v>5</v>
      </c>
      <c r="K256">
        <f>IF(Table1[[#This Row],[Plac]]="",0,IFERROR(VLOOKUP(Table1[[#This Row],[Plac]],Referens!$B$16:$C$28,2,0),1))</f>
        <v>13</v>
      </c>
      <c r="L256">
        <f>Table1[[#This Row],[Poäng]]</f>
        <v>13</v>
      </c>
      <c r="M256">
        <v>2</v>
      </c>
      <c r="N256">
        <v>83</v>
      </c>
      <c r="O256" t="s">
        <v>117</v>
      </c>
      <c r="P256" s="10" t="s">
        <v>53</v>
      </c>
      <c r="Q256">
        <v>2</v>
      </c>
      <c r="R256">
        <v>5</v>
      </c>
      <c r="S256" s="26">
        <v>1.0409722222222222</v>
      </c>
      <c r="T256" t="s">
        <v>14</v>
      </c>
      <c r="U256" s="26">
        <v>1.0409722222222222</v>
      </c>
      <c r="V256" s="25">
        <v>5.7638888888888892E-2</v>
      </c>
    </row>
    <row r="257" spans="1:23" ht="16.5" x14ac:dyDescent="0.25">
      <c r="A257" t="s">
        <v>36</v>
      </c>
      <c r="B257" t="s">
        <v>356</v>
      </c>
      <c r="C257">
        <v>10</v>
      </c>
      <c r="D257">
        <f>Table1[[#This Row],[Skott]]-SUM(Table1[[#This Row],[T1]:[T5]])</f>
        <v>10</v>
      </c>
      <c r="E257" s="29">
        <f>IFERROR(-(SUM(Table1[[#This Row],[T1]:[T5]])-Table1[[#This Row],[Skott]])/Table1[[#This Row],[Skott]],"")</f>
        <v>1</v>
      </c>
      <c r="F257" s="27">
        <f>IFERROR(LEFT(Table1[[#This Row],[L]],1)*1,"")</f>
        <v>0</v>
      </c>
      <c r="G257" s="27">
        <f>IFERROR(RIGHT(LEFT(Table1[[#This Row],[L]],2),1)*1,"")</f>
        <v>0</v>
      </c>
      <c r="H257" s="27" t="str">
        <f>IFERROR(IF(Table1[[#This Row],[Skott]]=10,"",RIGHT(Table1[[#This Row],[L]],1))*1,"")</f>
        <v/>
      </c>
      <c r="I257" s="27" t="str">
        <f>IFERROR(LEFT(Table1[[#This Row],[S]],1)*1,"")</f>
        <v/>
      </c>
      <c r="J257" s="27" t="str">
        <f>IFERROR(RIGHT(LEFT(Table1[[#This Row],[S]],2),1)*1,"")</f>
        <v/>
      </c>
      <c r="K257">
        <f>IF(Table1[[#This Row],[Plac]]="",0,IFERROR(VLOOKUP(Table1[[#This Row],[Plac]],Referens!$B$16:$C$28,2,0),1))</f>
        <v>15</v>
      </c>
      <c r="L257">
        <v>5</v>
      </c>
      <c r="M257" s="9">
        <v>1</v>
      </c>
      <c r="N257" s="9">
        <v>21</v>
      </c>
      <c r="O257" s="10" t="s">
        <v>37</v>
      </c>
      <c r="P257" s="10" t="s">
        <v>38</v>
      </c>
      <c r="Q257" s="23" t="s">
        <v>324</v>
      </c>
      <c r="R257" s="23"/>
      <c r="S257" s="11">
        <v>0.3840277777777778</v>
      </c>
      <c r="T257" s="10" t="s">
        <v>14</v>
      </c>
      <c r="U257" s="11">
        <v>0.3840277777777778</v>
      </c>
      <c r="V257" s="10" t="s">
        <v>14</v>
      </c>
      <c r="W257" s="10"/>
    </row>
    <row r="258" spans="1:23" ht="16.5" x14ac:dyDescent="0.25">
      <c r="A258" t="s">
        <v>69</v>
      </c>
      <c r="B258" t="s">
        <v>355</v>
      </c>
      <c r="C258">
        <v>10</v>
      </c>
      <c r="D258">
        <f>Table1[[#This Row],[Skott]]-SUM(Table1[[#This Row],[T1]:[T5]])</f>
        <v>8</v>
      </c>
      <c r="E258" s="29">
        <f>IFERROR(-(SUM(Table1[[#This Row],[T1]:[T5]])-Table1[[#This Row],[Skott]])/Table1[[#This Row],[Skott]],"")</f>
        <v>0.8</v>
      </c>
      <c r="F258" s="27">
        <f>IFERROR(LEFT(Table1[[#This Row],[L]],1)*1,"")</f>
        <v>1</v>
      </c>
      <c r="G258" s="27">
        <f>IFERROR(RIGHT(LEFT(Table1[[#This Row],[L]],2),1)*1,"")</f>
        <v>1</v>
      </c>
      <c r="H258" s="27" t="str">
        <f>IFERROR(IF(Table1[[#This Row],[Skott]]=10,"",RIGHT(Table1[[#This Row],[L]],1))*1,"")</f>
        <v/>
      </c>
      <c r="I258" s="27" t="str">
        <f>IFERROR(LEFT(Table1[[#This Row],[S]],1)*1,"")</f>
        <v/>
      </c>
      <c r="J258" s="27" t="str">
        <f>IFERROR(RIGHT(LEFT(Table1[[#This Row],[S]],2),1)*1,"")</f>
        <v/>
      </c>
      <c r="K258">
        <f>IF(Table1[[#This Row],[Plac]]="",0,IFERROR(VLOOKUP(Table1[[#This Row],[Plac]],Referens!$B$16:$C$28,2,0),1))</f>
        <v>9</v>
      </c>
      <c r="L258">
        <f>Table1[[#This Row],[Poäng]]</f>
        <v>9</v>
      </c>
      <c r="M258">
        <v>6</v>
      </c>
      <c r="N258">
        <v>24</v>
      </c>
      <c r="O258" t="s">
        <v>336</v>
      </c>
      <c r="P258" s="10" t="s">
        <v>38</v>
      </c>
      <c r="Q258" s="24">
        <v>11</v>
      </c>
      <c r="S258" s="25">
        <v>0.91666666666666663</v>
      </c>
      <c r="T258" t="s">
        <v>14</v>
      </c>
      <c r="U258" s="25">
        <v>0.91666666666666663</v>
      </c>
      <c r="V258" s="25">
        <v>0.33333333333333331</v>
      </c>
    </row>
    <row r="259" spans="1:23" ht="16.5" x14ac:dyDescent="0.25">
      <c r="A259" t="s">
        <v>94</v>
      </c>
      <c r="B259" t="s">
        <v>355</v>
      </c>
      <c r="C259">
        <v>10</v>
      </c>
      <c r="D259">
        <f>Table1[[#This Row],[Skott]]-SUM(Table1[[#This Row],[T1]:[T5]])</f>
        <v>7</v>
      </c>
      <c r="E259" s="29">
        <f>IFERROR(-(SUM(Table1[[#This Row],[T1]:[T5]])-Table1[[#This Row],[Skott]])/Table1[[#This Row],[Skott]],"")</f>
        <v>0.7</v>
      </c>
      <c r="F259" s="27">
        <f>IFERROR(LEFT(Table1[[#This Row],[L]],1)*1,"")</f>
        <v>2</v>
      </c>
      <c r="G259" s="27">
        <f>IFERROR(RIGHT(LEFT(Table1[[#This Row],[L]],2),1)*1,"")</f>
        <v>1</v>
      </c>
      <c r="H259" s="27" t="str">
        <f>IFERROR(IF(Table1[[#This Row],[Skott]]=10,"",RIGHT(Table1[[#This Row],[L]],1))*1,"")</f>
        <v/>
      </c>
      <c r="I259" s="27" t="str">
        <f>IFERROR(LEFT(Table1[[#This Row],[S]],1)*1,"")</f>
        <v/>
      </c>
      <c r="J259" s="27" t="str">
        <f>IFERROR(RIGHT(LEFT(Table1[[#This Row],[S]],2),1)*1,"")</f>
        <v/>
      </c>
      <c r="K259">
        <f>IF(Table1[[#This Row],[Plac]]="",0,IFERROR(VLOOKUP(Table1[[#This Row],[Plac]],Referens!$B$16:$C$28,2,0),1))</f>
        <v>6</v>
      </c>
      <c r="L259">
        <f>Table1[[#This Row],[Poäng]]</f>
        <v>6</v>
      </c>
      <c r="M259">
        <v>9</v>
      </c>
      <c r="N259">
        <v>43</v>
      </c>
      <c r="O259" t="s">
        <v>340</v>
      </c>
      <c r="P259" s="10" t="s">
        <v>38</v>
      </c>
      <c r="Q259" s="24">
        <v>21</v>
      </c>
      <c r="S259" s="25">
        <v>0.8520833333333333</v>
      </c>
      <c r="T259" t="s">
        <v>14</v>
      </c>
      <c r="U259" s="25">
        <v>0.8520833333333333</v>
      </c>
      <c r="V259" s="25">
        <v>0.19513888888888889</v>
      </c>
    </row>
    <row r="260" spans="1:23" ht="16.5" x14ac:dyDescent="0.25">
      <c r="A260" t="s">
        <v>36</v>
      </c>
      <c r="B260" t="s">
        <v>454</v>
      </c>
      <c r="C260">
        <v>10</v>
      </c>
      <c r="D260">
        <f>Table1[[#This Row],[Skott]]-SUM(Table1[[#This Row],[T1]:[T5]])</f>
        <v>4</v>
      </c>
      <c r="E260" s="29">
        <f>IFERROR(-(SUM(Table1[[#This Row],[T1]:[T5]])-Table1[[#This Row],[Skott]])/Table1[[#This Row],[Skott]],"")</f>
        <v>0.4</v>
      </c>
      <c r="F260" s="27">
        <f>IFERROR(LEFT(Table1[[#This Row],[L]],1)*1,"")</f>
        <v>5</v>
      </c>
      <c r="G260" s="27">
        <f>IFERROR(RIGHT(LEFT(Table1[[#This Row],[L]],2),1)*1,"")</f>
        <v>1</v>
      </c>
      <c r="H260" s="27" t="str">
        <f>IFERROR(IF(Table1[[#This Row],[Skott]]=10,"",RIGHT(Table1[[#This Row],[L]],1))*1,"")</f>
        <v/>
      </c>
      <c r="I260" s="27" t="str">
        <f>IFERROR(LEFT(Table1[[#This Row],[S]],1)*1,"")</f>
        <v/>
      </c>
      <c r="J260" s="27" t="str">
        <f>IFERROR(RIGHT(LEFT(Table1[[#This Row],[S]],2),1)*1,"")</f>
        <v/>
      </c>
      <c r="K260">
        <f>IF(Table1[[#This Row],[Plac]]="",0,IFERROR(VLOOKUP(Table1[[#This Row],[Plac]],Referens!$B$16:$C$28,2,0),1))</f>
        <v>13</v>
      </c>
      <c r="L260">
        <v>5</v>
      </c>
      <c r="M260">
        <v>2</v>
      </c>
      <c r="N260">
        <v>32</v>
      </c>
      <c r="O260" t="s">
        <v>37</v>
      </c>
      <c r="P260" s="10" t="s">
        <v>38</v>
      </c>
      <c r="Q260">
        <v>51</v>
      </c>
      <c r="R260"/>
      <c r="S260" s="25">
        <v>0.50624999999999998</v>
      </c>
      <c r="T260" s="25">
        <v>0.125</v>
      </c>
      <c r="U260" s="25">
        <v>0.63124999999999998</v>
      </c>
      <c r="V260" s="25">
        <v>0.16875000000000001</v>
      </c>
    </row>
    <row r="261" spans="1:23" ht="16.5" x14ac:dyDescent="0.25">
      <c r="A261" t="s">
        <v>0</v>
      </c>
      <c r="B261" t="s">
        <v>454</v>
      </c>
      <c r="C261">
        <v>10</v>
      </c>
      <c r="D261">
        <f>Table1[[#This Row],[Skott]]-SUM(Table1[[#This Row],[T1]:[T5]])</f>
        <v>1</v>
      </c>
      <c r="E261" s="29">
        <f>IFERROR(-(SUM(Table1[[#This Row],[T1]:[T5]])-Table1[[#This Row],[Skott]])/Table1[[#This Row],[Skott]],"")</f>
        <v>0.1</v>
      </c>
      <c r="F261" s="27">
        <f>IFERROR(LEFT(Table1[[#This Row],[L]],1)*1,"")</f>
        <v>4</v>
      </c>
      <c r="G261" s="27">
        <f>IFERROR(RIGHT(LEFT(Table1[[#This Row],[L]],2),1)*1,"")</f>
        <v>5</v>
      </c>
      <c r="H261" s="27" t="str">
        <f>IFERROR(IF(Table1[[#This Row],[Skott]]=10,"",RIGHT(Table1[[#This Row],[L]],1))*1,"")</f>
        <v/>
      </c>
      <c r="I261" s="27" t="str">
        <f>IFERROR(LEFT(Table1[[#This Row],[S]],1)*1,"")</f>
        <v/>
      </c>
      <c r="J261" s="27" t="str">
        <f>IFERROR(RIGHT(LEFT(Table1[[#This Row],[S]],2),1)*1,"")</f>
        <v/>
      </c>
      <c r="K261">
        <f>IF(Table1[[#This Row],[Plac]]="",0,IFERROR(VLOOKUP(Table1[[#This Row],[Plac]],Referens!$B$16:$C$28,2,0),1))</f>
        <v>2</v>
      </c>
      <c r="L261">
        <v>5</v>
      </c>
      <c r="M261">
        <v>13</v>
      </c>
      <c r="N261">
        <v>53</v>
      </c>
      <c r="O261" t="s">
        <v>427</v>
      </c>
      <c r="P261" s="10" t="s">
        <v>38</v>
      </c>
      <c r="Q261">
        <v>45</v>
      </c>
      <c r="R261"/>
      <c r="S261" s="25">
        <v>0.62222222222222223</v>
      </c>
      <c r="T261" s="25">
        <v>0.1875</v>
      </c>
      <c r="U261" s="25">
        <v>0.80972222222222223</v>
      </c>
      <c r="V261" s="25">
        <v>0.37083333333333335</v>
      </c>
    </row>
    <row r="262" spans="1:23" ht="16.5" x14ac:dyDescent="0.25">
      <c r="A262" t="s">
        <v>69</v>
      </c>
      <c r="B262" t="s">
        <v>454</v>
      </c>
      <c r="C262">
        <v>15</v>
      </c>
      <c r="D262">
        <f>Table1[[#This Row],[Skott]]-SUM(Table1[[#This Row],[T1]:[T5]])</f>
        <v>12</v>
      </c>
      <c r="E262" s="29">
        <f>IFERROR(-(SUM(Table1[[#This Row],[T1]:[T5]])-Table1[[#This Row],[Skott]])/Table1[[#This Row],[Skott]],"")</f>
        <v>0.8</v>
      </c>
      <c r="F262" s="27">
        <f>IFERROR(LEFT(Table1[[#This Row],[L]],1)*1,"")</f>
        <v>1</v>
      </c>
      <c r="G262" s="27">
        <f>IFERROR(RIGHT(LEFT(Table1[[#This Row],[L]],2),1)*1,"")</f>
        <v>1</v>
      </c>
      <c r="H262" s="27">
        <f>IFERROR(IF(Table1[[#This Row],[Skott]]=10,"",RIGHT(Table1[[#This Row],[L]],1))*1,"")</f>
        <v>1</v>
      </c>
      <c r="I262" s="27" t="str">
        <f>IFERROR(LEFT(Table1[[#This Row],[S]],1)*1,"")</f>
        <v/>
      </c>
      <c r="J262" s="27" t="str">
        <f>IFERROR(RIGHT(LEFT(Table1[[#This Row],[S]],2),1)*1,"")</f>
        <v/>
      </c>
      <c r="K262">
        <f>IF(Table1[[#This Row],[Plac]]="",0,IFERROR(VLOOKUP(Table1[[#This Row],[Plac]],Referens!$B$16:$C$28,2,0),1))</f>
        <v>8</v>
      </c>
      <c r="L262">
        <f>Table1[[#This Row],[Poäng]]</f>
        <v>8</v>
      </c>
      <c r="M262">
        <v>7</v>
      </c>
      <c r="N262">
        <v>91</v>
      </c>
      <c r="O262" t="s">
        <v>336</v>
      </c>
      <c r="P262" s="10" t="s">
        <v>38</v>
      </c>
      <c r="Q262">
        <v>1</v>
      </c>
      <c r="R262"/>
      <c r="S262" s="26">
        <v>1.0256944444444445</v>
      </c>
      <c r="T262" s="25">
        <v>2.0833333333333332E-2</v>
      </c>
      <c r="U262" s="26">
        <v>1.0465277777777777</v>
      </c>
      <c r="V262" s="25">
        <v>0.30555555555555558</v>
      </c>
    </row>
    <row r="263" spans="1:23" ht="16.5" x14ac:dyDescent="0.25">
      <c r="A263" t="s">
        <v>108</v>
      </c>
      <c r="B263" t="s">
        <v>454</v>
      </c>
      <c r="C263">
        <v>15</v>
      </c>
      <c r="D263">
        <f>Table1[[#This Row],[Skott]]-SUM(Table1[[#This Row],[T1]:[T5]])</f>
        <v>11</v>
      </c>
      <c r="E263" s="29">
        <f>IFERROR(-(SUM(Table1[[#This Row],[T1]:[T5]])-Table1[[#This Row],[Skott]])/Table1[[#This Row],[Skott]],"")</f>
        <v>0.73333333333333328</v>
      </c>
      <c r="F263" s="27">
        <f>IFERROR(LEFT(Table1[[#This Row],[L]],1)*1,"")</f>
        <v>1</v>
      </c>
      <c r="G263" s="27">
        <f>IFERROR(RIGHT(LEFT(Table1[[#This Row],[L]],2),1)*1,"")</f>
        <v>0</v>
      </c>
      <c r="H263" s="27">
        <f>IFERROR(IF(Table1[[#This Row],[Skott]]=10,"",RIGHT(Table1[[#This Row],[L]],1))*1,"")</f>
        <v>3</v>
      </c>
      <c r="I263" s="27" t="str">
        <f>IFERROR(LEFT(Table1[[#This Row],[S]],1)*1,"")</f>
        <v/>
      </c>
      <c r="J263" s="27" t="str">
        <f>IFERROR(RIGHT(LEFT(Table1[[#This Row],[S]],2),1)*1,"")</f>
        <v/>
      </c>
      <c r="K263">
        <f>IF(Table1[[#This Row],[Plac]]="",0,IFERROR(VLOOKUP(Table1[[#This Row],[Plac]],Referens!$B$16:$C$28,2,0),1))</f>
        <v>15</v>
      </c>
      <c r="L263">
        <f>Table1[[#This Row],[Poäng]]</f>
        <v>15</v>
      </c>
      <c r="M263">
        <v>1</v>
      </c>
      <c r="N263">
        <v>117</v>
      </c>
      <c r="O263" t="s">
        <v>434</v>
      </c>
      <c r="P263" s="10" t="s">
        <v>38</v>
      </c>
      <c r="Q263">
        <v>103</v>
      </c>
      <c r="R263"/>
      <c r="S263" s="25">
        <v>0.82708333333333328</v>
      </c>
      <c r="T263" s="25">
        <v>8.3333333333333329E-2</v>
      </c>
      <c r="U263" s="25">
        <v>0.91041666666666665</v>
      </c>
      <c r="V263" t="s">
        <v>14</v>
      </c>
    </row>
    <row r="264" spans="1:23" ht="16.5" x14ac:dyDescent="0.25">
      <c r="A264" t="s">
        <v>108</v>
      </c>
      <c r="B264" t="s">
        <v>454</v>
      </c>
      <c r="C264">
        <v>15</v>
      </c>
      <c r="D264">
        <f>Table1[[#This Row],[Skott]]-SUM(Table1[[#This Row],[T1]:[T5]])</f>
        <v>7</v>
      </c>
      <c r="E264" s="29">
        <f>IFERROR(-(SUM(Table1[[#This Row],[T1]:[T5]])-Table1[[#This Row],[Skott]])/Table1[[#This Row],[Skott]],"")</f>
        <v>0.46666666666666667</v>
      </c>
      <c r="F264" s="27">
        <f>IFERROR(LEFT(Table1[[#This Row],[L]],1)*1,"")</f>
        <v>3</v>
      </c>
      <c r="G264" s="27">
        <f>IFERROR(RIGHT(LEFT(Table1[[#This Row],[L]],2),1)*1,"")</f>
        <v>3</v>
      </c>
      <c r="H264" s="27">
        <f>IFERROR(IF(Table1[[#This Row],[Skott]]=10,"",RIGHT(Table1[[#This Row],[L]],1))*1,"")</f>
        <v>2</v>
      </c>
      <c r="I264" s="27" t="str">
        <f>IFERROR(LEFT(Table1[[#This Row],[S]],1)*1,"")</f>
        <v/>
      </c>
      <c r="J264" s="27" t="str">
        <f>IFERROR(RIGHT(LEFT(Table1[[#This Row],[S]],2),1)*1,"")</f>
        <v/>
      </c>
      <c r="K264">
        <f>IF(Table1[[#This Row],[Plac]]="",0,IFERROR(VLOOKUP(Table1[[#This Row],[Plac]],Referens!$B$16:$C$28,2,0),1))</f>
        <v>13</v>
      </c>
      <c r="L264">
        <f>Table1[[#This Row],[Poäng]]</f>
        <v>13</v>
      </c>
      <c r="M264">
        <v>2</v>
      </c>
      <c r="N264">
        <v>112</v>
      </c>
      <c r="O264" t="s">
        <v>435</v>
      </c>
      <c r="P264" s="10" t="s">
        <v>38</v>
      </c>
      <c r="Q264">
        <v>332</v>
      </c>
      <c r="R264"/>
      <c r="S264" s="25">
        <v>0.9375</v>
      </c>
      <c r="T264" s="25">
        <v>0.16666666666666666</v>
      </c>
      <c r="U264" s="26">
        <v>1.1041666666666667</v>
      </c>
      <c r="V264" s="25">
        <v>0.19375000000000001</v>
      </c>
    </row>
    <row r="265" spans="1:23" ht="16.5" x14ac:dyDescent="0.25">
      <c r="A265" t="s">
        <v>108</v>
      </c>
      <c r="B265" t="s">
        <v>454</v>
      </c>
      <c r="C265">
        <v>15</v>
      </c>
      <c r="D265">
        <f>Table1[[#This Row],[Skott]]-SUM(Table1[[#This Row],[T1]:[T5]])</f>
        <v>12</v>
      </c>
      <c r="E265" s="29">
        <f>IFERROR(-(SUM(Table1[[#This Row],[T1]:[T5]])-Table1[[#This Row],[Skott]])/Table1[[#This Row],[Skott]],"")</f>
        <v>0.8</v>
      </c>
      <c r="F265" s="27">
        <f>IFERROR(LEFT(Table1[[#This Row],[L]],1)*1,"")</f>
        <v>3</v>
      </c>
      <c r="G265" s="27">
        <f>IFERROR(RIGHT(LEFT(Table1[[#This Row],[L]],2),1)*1,"")</f>
        <v>0</v>
      </c>
      <c r="H265" s="27">
        <f>IFERROR(IF(Table1[[#This Row],[Skott]]=10,"",RIGHT(Table1[[#This Row],[L]],1))*1,"")</f>
        <v>0</v>
      </c>
      <c r="I265" s="27" t="str">
        <f>IFERROR(LEFT(Table1[[#This Row],[S]],1)*1,"")</f>
        <v/>
      </c>
      <c r="J265" s="27" t="str">
        <f>IFERROR(RIGHT(LEFT(Table1[[#This Row],[S]],2),1)*1,"")</f>
        <v/>
      </c>
      <c r="K265">
        <f>IF(Table1[[#This Row],[Plac]]="",0,IFERROR(VLOOKUP(Table1[[#This Row],[Plac]],Referens!$B$16:$C$28,2,0),1))</f>
        <v>12</v>
      </c>
      <c r="L265">
        <f>Table1[[#This Row],[Poäng]]</f>
        <v>12</v>
      </c>
      <c r="M265">
        <v>3</v>
      </c>
      <c r="N265">
        <v>111</v>
      </c>
      <c r="O265" t="s">
        <v>436</v>
      </c>
      <c r="P265" s="10" t="s">
        <v>38</v>
      </c>
      <c r="Q265">
        <v>300</v>
      </c>
      <c r="R265"/>
      <c r="S265" s="26">
        <v>1.0493055555555555</v>
      </c>
      <c r="T265" s="25">
        <v>6.25E-2</v>
      </c>
      <c r="U265" s="26">
        <v>1.1118055555555555</v>
      </c>
      <c r="V265" s="25">
        <v>0.2013888888888889</v>
      </c>
    </row>
    <row r="266" spans="1:23" ht="16.5" x14ac:dyDescent="0.25">
      <c r="A266" t="s">
        <v>94</v>
      </c>
      <c r="B266" t="s">
        <v>454</v>
      </c>
      <c r="C266">
        <v>15</v>
      </c>
      <c r="D266">
        <f>Table1[[#This Row],[Skott]]-SUM(Table1[[#This Row],[T1]:[T5]])</f>
        <v>8</v>
      </c>
      <c r="E266" s="29">
        <f>IFERROR(-(SUM(Table1[[#This Row],[T1]:[T5]])-Table1[[#This Row],[Skott]])/Table1[[#This Row],[Skott]],"")</f>
        <v>0.53333333333333333</v>
      </c>
      <c r="F266" s="27">
        <f>IFERROR(LEFT(Table1[[#This Row],[L]],1)*1,"")</f>
        <v>2</v>
      </c>
      <c r="G266" s="27">
        <f>IFERROR(RIGHT(LEFT(Table1[[#This Row],[L]],2),1)*1,"")</f>
        <v>2</v>
      </c>
      <c r="H266" s="27">
        <f>IFERROR(IF(Table1[[#This Row],[Skott]]=10,"",RIGHT(Table1[[#This Row],[L]],1))*1,"")</f>
        <v>3</v>
      </c>
      <c r="I266" s="27" t="str">
        <f>IFERROR(LEFT(Table1[[#This Row],[S]],1)*1,"")</f>
        <v/>
      </c>
      <c r="J266" s="27" t="str">
        <f>IFERROR(RIGHT(LEFT(Table1[[#This Row],[S]],2),1)*1,"")</f>
        <v/>
      </c>
      <c r="K266">
        <f>IF(Table1[[#This Row],[Plac]]="",0,IFERROR(VLOOKUP(Table1[[#This Row],[Plac]],Referens!$B$16:$C$28,2,0),1))</f>
        <v>5</v>
      </c>
      <c r="L266">
        <f>Table1[[#This Row],[Poäng]]</f>
        <v>5</v>
      </c>
      <c r="M266">
        <v>10</v>
      </c>
      <c r="N266">
        <v>123</v>
      </c>
      <c r="O266" t="s">
        <v>340</v>
      </c>
      <c r="P266" s="10" t="s">
        <v>38</v>
      </c>
      <c r="Q266">
        <v>223</v>
      </c>
      <c r="R266"/>
      <c r="S266" s="26">
        <v>1.2756944444444445</v>
      </c>
      <c r="T266" s="25">
        <v>0.14583333333333334</v>
      </c>
      <c r="U266" s="26">
        <v>1.4215277777777777</v>
      </c>
      <c r="V266" s="25">
        <v>0.37916666666666665</v>
      </c>
    </row>
    <row r="267" spans="1:23" ht="16.5" x14ac:dyDescent="0.25">
      <c r="A267" t="s">
        <v>484</v>
      </c>
      <c r="B267" t="s">
        <v>454</v>
      </c>
      <c r="C267">
        <v>20</v>
      </c>
      <c r="D267">
        <f>Table1[[#This Row],[Skott]]-SUM(Table1[[#This Row],[T1]:[T5]])</f>
        <v>12</v>
      </c>
      <c r="E267" s="29">
        <f>IFERROR(-(SUM(Table1[[#This Row],[T1]:[T5]])-Table1[[#This Row],[Skott]])/Table1[[#This Row],[Skott]],"")</f>
        <v>0.6</v>
      </c>
      <c r="F267" s="27">
        <f>IFERROR(LEFT(Table1[[#This Row],[L]],1)*1,"")</f>
        <v>1</v>
      </c>
      <c r="G267" s="27">
        <f>IFERROR(RIGHT(LEFT(Table1[[#This Row],[L]],2),1)*1,"")</f>
        <v>2</v>
      </c>
      <c r="H267" s="30"/>
      <c r="I267" s="27">
        <f>IFERROR(LEFT(Table1[[#This Row],[S]],1)*1,"")</f>
        <v>2</v>
      </c>
      <c r="J267" s="27">
        <f>IFERROR(RIGHT(LEFT(Table1[[#This Row],[S]],2),1)*1,"")</f>
        <v>3</v>
      </c>
      <c r="K267">
        <f>IF(Table1[[#This Row],[Plac]]="",0,IFERROR(VLOOKUP(Table1[[#This Row],[Plac]],Referens!$B$16:$C$28,2,0),1))</f>
        <v>15</v>
      </c>
      <c r="L267">
        <f>Table1[[#This Row],[Poäng]]</f>
        <v>15</v>
      </c>
      <c r="M267">
        <v>1</v>
      </c>
      <c r="N267">
        <v>146</v>
      </c>
      <c r="O267" t="s">
        <v>443</v>
      </c>
      <c r="P267" s="10" t="s">
        <v>38</v>
      </c>
      <c r="Q267">
        <v>12</v>
      </c>
      <c r="R267">
        <v>23</v>
      </c>
      <c r="S267" s="26">
        <v>1.3076388888888888</v>
      </c>
      <c r="T267" s="25">
        <v>0.25</v>
      </c>
      <c r="U267" s="26">
        <v>1.5576388888888888</v>
      </c>
      <c r="V267" t="s">
        <v>14</v>
      </c>
    </row>
    <row r="268" spans="1:23" ht="16.5" x14ac:dyDescent="0.25">
      <c r="A268" t="s">
        <v>485</v>
      </c>
      <c r="B268" t="s">
        <v>454</v>
      </c>
      <c r="C268">
        <v>20</v>
      </c>
      <c r="D268">
        <f>Table1[[#This Row],[Skott]]-SUM(Table1[[#This Row],[T1]:[T5]])</f>
        <v>11</v>
      </c>
      <c r="E268" s="29">
        <f>IFERROR(-(SUM(Table1[[#This Row],[T1]:[T5]])-Table1[[#This Row],[Skott]])/Table1[[#This Row],[Skott]],"")</f>
        <v>0.55000000000000004</v>
      </c>
      <c r="F268" s="27">
        <f>IFERROR(LEFT(Table1[[#This Row],[L]],1)*1,"")</f>
        <v>1</v>
      </c>
      <c r="G268" s="27">
        <f>IFERROR(RIGHT(LEFT(Table1[[#This Row],[L]],2),1)*1,"")</f>
        <v>5</v>
      </c>
      <c r="H268" s="30"/>
      <c r="I268" s="27">
        <f>IFERROR(LEFT(Table1[[#This Row],[S]],1)*1,"")</f>
        <v>2</v>
      </c>
      <c r="J268" s="27">
        <f>IFERROR(RIGHT(LEFT(Table1[[#This Row],[S]],2),1)*1,"")</f>
        <v>1</v>
      </c>
      <c r="K268">
        <f>IF(Table1[[#This Row],[Plac]]="",0,IFERROR(VLOOKUP(Table1[[#This Row],[Plac]],Referens!$B$16:$C$28,2,0),1))</f>
        <v>10</v>
      </c>
      <c r="L268">
        <f>Table1[[#This Row],[Poäng]]</f>
        <v>10</v>
      </c>
      <c r="M268">
        <v>5</v>
      </c>
      <c r="N268">
        <v>154</v>
      </c>
      <c r="O268" t="s">
        <v>451</v>
      </c>
      <c r="P268" s="10" t="s">
        <v>38</v>
      </c>
      <c r="Q268">
        <v>15</v>
      </c>
      <c r="R268">
        <v>21</v>
      </c>
      <c r="S268" s="26">
        <v>1.4291666666666667</v>
      </c>
      <c r="T268" s="25">
        <v>0.28125</v>
      </c>
      <c r="U268" s="26">
        <v>1.7104166666666667</v>
      </c>
      <c r="V268" s="25">
        <v>0.20208333333333334</v>
      </c>
    </row>
    <row r="269" spans="1:23" ht="16.5" x14ac:dyDescent="0.25">
      <c r="A269" t="s">
        <v>485</v>
      </c>
      <c r="B269" t="s">
        <v>454</v>
      </c>
      <c r="C269">
        <v>20</v>
      </c>
      <c r="D269">
        <f>Table1[[#This Row],[Skott]]-SUM(Table1[[#This Row],[T1]:[T5]])</f>
        <v>2</v>
      </c>
      <c r="E269" s="29">
        <f>IFERROR(-(SUM(Table1[[#This Row],[T1]:[T5]])-Table1[[#This Row],[Skott]])/Table1[[#This Row],[Skott]],"")</f>
        <v>0.1</v>
      </c>
      <c r="F269" s="27">
        <f>IFERROR(LEFT(Table1[[#This Row],[L]],1)*1,"")</f>
        <v>4</v>
      </c>
      <c r="G269" s="27">
        <f>IFERROR(RIGHT(LEFT(Table1[[#This Row],[L]],2),1)*1,"")</f>
        <v>4</v>
      </c>
      <c r="H269" s="30"/>
      <c r="I269" s="27">
        <f>IFERROR(LEFT(Table1[[#This Row],[S]],1)*1,"")</f>
        <v>5</v>
      </c>
      <c r="J269" s="27">
        <f>IFERROR(RIGHT(LEFT(Table1[[#This Row],[S]],2),1)*1,"")</f>
        <v>5</v>
      </c>
      <c r="K269">
        <f>IF(Table1[[#This Row],[Plac]]="",0,IFERROR(VLOOKUP(Table1[[#This Row],[Plac]],Referens!$B$16:$C$28,2,0),1))</f>
        <v>7</v>
      </c>
      <c r="L269">
        <f>Table1[[#This Row],[Poäng]]</f>
        <v>7</v>
      </c>
      <c r="M269">
        <v>8</v>
      </c>
      <c r="N269">
        <v>153</v>
      </c>
      <c r="O269" t="s">
        <v>453</v>
      </c>
      <c r="P269" s="10" t="s">
        <v>38</v>
      </c>
      <c r="Q269">
        <v>44</v>
      </c>
      <c r="R269">
        <v>55</v>
      </c>
      <c r="S269" s="26">
        <v>1.6465277777777778</v>
      </c>
      <c r="T269" s="25">
        <v>0.5625</v>
      </c>
      <c r="U269" s="26">
        <v>2.2090277777777776</v>
      </c>
      <c r="V269" s="25">
        <v>0.7006944444444444</v>
      </c>
    </row>
    <row r="270" spans="1:23" ht="16.5" x14ac:dyDescent="0.25">
      <c r="A270" t="s">
        <v>406</v>
      </c>
      <c r="B270" t="s">
        <v>356</v>
      </c>
      <c r="C270">
        <v>10</v>
      </c>
      <c r="D270">
        <f>Table1[[#This Row],[Skott]]-SUM(Table1[[#This Row],[T1]:[T5]])</f>
        <v>7</v>
      </c>
      <c r="E270" s="29">
        <f>IFERROR(-(SUM(Table1[[#This Row],[T1]:[T5]])-Table1[[#This Row],[Skott]])/Table1[[#This Row],[Skott]],"")</f>
        <v>0.7</v>
      </c>
      <c r="F270" s="27">
        <f>IFERROR(LEFT(Table1[[#This Row],[L]],1)*1,"")</f>
        <v>2</v>
      </c>
      <c r="G270" s="27">
        <f>IFERROR(RIGHT(LEFT(Table1[[#This Row],[L]],2),1)*1,"")</f>
        <v>1</v>
      </c>
      <c r="H270" s="27" t="str">
        <f>IFERROR(IF(Table1[[#This Row],[Skott]]=10,"",RIGHT(Table1[[#This Row],[L]],1))*1,"")</f>
        <v/>
      </c>
      <c r="I270" s="27" t="str">
        <f>IFERROR(LEFT(Table1[[#This Row],[S]],1)*1,"")</f>
        <v/>
      </c>
      <c r="J270" s="27" t="str">
        <f>IFERROR(RIGHT(LEFT(Table1[[#This Row],[S]],2),1)*1,"")</f>
        <v/>
      </c>
      <c r="K270">
        <f>IF(Table1[[#This Row],[Plac]]="",0,IFERROR(VLOOKUP(Table1[[#This Row],[Plac]],Referens!$B$16:$C$28,2,0),1))</f>
        <v>0</v>
      </c>
      <c r="L270">
        <v>5</v>
      </c>
      <c r="M270" s="9"/>
      <c r="N270" s="9">
        <v>44</v>
      </c>
      <c r="O270" s="10" t="s">
        <v>66</v>
      </c>
      <c r="P270" s="10" t="s">
        <v>18</v>
      </c>
      <c r="Q270" s="23">
        <v>21</v>
      </c>
      <c r="R270" s="23"/>
      <c r="S270" s="11">
        <v>0.33680555555555558</v>
      </c>
      <c r="T270" s="10" t="s">
        <v>14</v>
      </c>
      <c r="U270" s="11">
        <v>0.33680555555555558</v>
      </c>
      <c r="V270" s="11">
        <v>0.11527777777777778</v>
      </c>
      <c r="W270" s="10"/>
    </row>
    <row r="271" spans="1:23" ht="16.5" x14ac:dyDescent="0.25">
      <c r="A271" t="s">
        <v>406</v>
      </c>
      <c r="B271" t="s">
        <v>356</v>
      </c>
      <c r="C271">
        <v>10</v>
      </c>
      <c r="D271">
        <f>Table1[[#This Row],[Skott]]-SUM(Table1[[#This Row],[T1]:[T5]])</f>
        <v>6</v>
      </c>
      <c r="E271" s="29">
        <f>IFERROR(-(SUM(Table1[[#This Row],[T1]:[T5]])-Table1[[#This Row],[Skott]])/Table1[[#This Row],[Skott]],"")</f>
        <v>0.6</v>
      </c>
      <c r="F271" s="27">
        <f>IFERROR(LEFT(Table1[[#This Row],[L]],1)*1,"")</f>
        <v>3</v>
      </c>
      <c r="G271" s="27">
        <f>IFERROR(RIGHT(LEFT(Table1[[#This Row],[L]],2),1)*1,"")</f>
        <v>1</v>
      </c>
      <c r="H271" s="27" t="str">
        <f>IFERROR(IF(Table1[[#This Row],[Skott]]=10,"",RIGHT(Table1[[#This Row],[L]],1))*1,"")</f>
        <v/>
      </c>
      <c r="I271" s="27" t="str">
        <f>IFERROR(LEFT(Table1[[#This Row],[S]],1)*1,"")</f>
        <v/>
      </c>
      <c r="J271" s="27" t="str">
        <f>IFERROR(RIGHT(LEFT(Table1[[#This Row],[S]],2),1)*1,"")</f>
        <v/>
      </c>
      <c r="K271">
        <f>IF(Table1[[#This Row],[Plac]]="",0,IFERROR(VLOOKUP(Table1[[#This Row],[Plac]],Referens!$B$16:$C$28,2,0),1))</f>
        <v>0</v>
      </c>
      <c r="L271">
        <v>5</v>
      </c>
      <c r="M271" s="9"/>
      <c r="N271" s="9">
        <v>45</v>
      </c>
      <c r="O271" s="10" t="s">
        <v>67</v>
      </c>
      <c r="P271" s="10" t="s">
        <v>18</v>
      </c>
      <c r="Q271" s="23">
        <v>31</v>
      </c>
      <c r="R271" s="23"/>
      <c r="S271" s="11">
        <v>0.5395833333333333</v>
      </c>
      <c r="T271" s="10" t="s">
        <v>14</v>
      </c>
      <c r="U271" s="11">
        <v>0.5395833333333333</v>
      </c>
      <c r="V271" s="11">
        <v>0.31805555555555554</v>
      </c>
      <c r="W271" s="10"/>
    </row>
    <row r="272" spans="1:23" ht="16.5" x14ac:dyDescent="0.25">
      <c r="A272" t="s">
        <v>0</v>
      </c>
      <c r="B272" t="s">
        <v>356</v>
      </c>
      <c r="C272">
        <v>10</v>
      </c>
      <c r="D272">
        <f>Table1[[#This Row],[Skott]]-SUM(Table1[[#This Row],[T1]:[T5]])</f>
        <v>10</v>
      </c>
      <c r="E272" s="29">
        <f>IFERROR(-(SUM(Table1[[#This Row],[T1]:[T5]])-Table1[[#This Row],[Skott]])/Table1[[#This Row],[Skott]],"")</f>
        <v>1</v>
      </c>
      <c r="F272" s="27">
        <f>IFERROR(LEFT(Table1[[#This Row],[L]],1)*1,"")</f>
        <v>0</v>
      </c>
      <c r="G272" s="27">
        <f>IFERROR(RIGHT(LEFT(Table1[[#This Row],[L]],2),1)*1,"")</f>
        <v>0</v>
      </c>
      <c r="H272" s="27" t="str">
        <f>IFERROR(IF(Table1[[#This Row],[Skott]]=10,"",RIGHT(Table1[[#This Row],[L]],1))*1,"")</f>
        <v/>
      </c>
      <c r="I272" s="27" t="str">
        <f>IFERROR(LEFT(Table1[[#This Row],[S]],1)*1,"")</f>
        <v/>
      </c>
      <c r="J272" s="27" t="str">
        <f>IFERROR(RIGHT(LEFT(Table1[[#This Row],[S]],2),1)*1,"")</f>
        <v/>
      </c>
      <c r="K272">
        <f>IF(Table1[[#This Row],[Plac]]="",0,IFERROR(VLOOKUP(Table1[[#This Row],[Plac]],Referens!$B$16:$C$28,2,0),1))</f>
        <v>15</v>
      </c>
      <c r="L272">
        <v>5</v>
      </c>
      <c r="M272" s="9">
        <v>1</v>
      </c>
      <c r="N272" s="9">
        <v>70</v>
      </c>
      <c r="O272" s="10" t="s">
        <v>12</v>
      </c>
      <c r="P272" s="10" t="s">
        <v>13</v>
      </c>
      <c r="Q272" s="23" t="s">
        <v>324</v>
      </c>
      <c r="R272" s="23"/>
      <c r="S272" s="11">
        <v>0.31805555555555554</v>
      </c>
      <c r="T272" s="10" t="s">
        <v>14</v>
      </c>
      <c r="U272" s="11">
        <v>0.31805555555555554</v>
      </c>
      <c r="V272" s="10" t="s">
        <v>14</v>
      </c>
      <c r="W272" s="10"/>
    </row>
    <row r="273" spans="1:23" ht="16.5" x14ac:dyDescent="0.25">
      <c r="A273" t="s">
        <v>0</v>
      </c>
      <c r="B273" t="s">
        <v>356</v>
      </c>
      <c r="C273">
        <v>10</v>
      </c>
      <c r="D273">
        <f>Table1[[#This Row],[Skott]]-SUM(Table1[[#This Row],[T1]:[T5]])</f>
        <v>3</v>
      </c>
      <c r="E273" s="29">
        <f>IFERROR(-(SUM(Table1[[#This Row],[T1]:[T5]])-Table1[[#This Row],[Skott]])/Table1[[#This Row],[Skott]],"")</f>
        <v>0.3</v>
      </c>
      <c r="F273" s="27">
        <f>IFERROR(LEFT(Table1[[#This Row],[L]],1)*1,"")</f>
        <v>3</v>
      </c>
      <c r="G273" s="27">
        <f>IFERROR(RIGHT(LEFT(Table1[[#This Row],[L]],2),1)*1,"")</f>
        <v>4</v>
      </c>
      <c r="H273" s="27" t="str">
        <f>IFERROR(IF(Table1[[#This Row],[Skott]]=10,"",RIGHT(Table1[[#This Row],[L]],1))*1,"")</f>
        <v/>
      </c>
      <c r="I273" s="27" t="str">
        <f>IFERROR(LEFT(Table1[[#This Row],[S]],1)*1,"")</f>
        <v/>
      </c>
      <c r="J273" s="27" t="str">
        <f>IFERROR(RIGHT(LEFT(Table1[[#This Row],[S]],2),1)*1,"")</f>
        <v/>
      </c>
      <c r="K273">
        <f>IF(Table1[[#This Row],[Plac]]="",0,IFERROR(VLOOKUP(Table1[[#This Row],[Plac]],Referens!$B$16:$C$28,2,0),1))</f>
        <v>9</v>
      </c>
      <c r="L273">
        <v>5</v>
      </c>
      <c r="M273" s="9">
        <v>6</v>
      </c>
      <c r="N273" s="9">
        <v>3</v>
      </c>
      <c r="O273" s="10" t="s">
        <v>24</v>
      </c>
      <c r="P273" s="10" t="s">
        <v>13</v>
      </c>
      <c r="Q273" s="23">
        <v>34</v>
      </c>
      <c r="R273" s="23"/>
      <c r="S273" s="11">
        <v>0.37569444444444444</v>
      </c>
      <c r="T273" s="11">
        <v>0.14583333333333334</v>
      </c>
      <c r="U273" s="11">
        <v>0.52152777777777781</v>
      </c>
      <c r="V273" s="11">
        <v>0.20347222222222222</v>
      </c>
      <c r="W273" s="10"/>
    </row>
    <row r="274" spans="1:23" ht="16.5" x14ac:dyDescent="0.25">
      <c r="A274" t="s">
        <v>45</v>
      </c>
      <c r="B274" t="s">
        <v>356</v>
      </c>
      <c r="C274">
        <v>15</v>
      </c>
      <c r="D274">
        <f>Table1[[#This Row],[Skott]]-SUM(Table1[[#This Row],[T1]:[T5]])</f>
        <v>10</v>
      </c>
      <c r="E274" s="29">
        <f>IFERROR(-(SUM(Table1[[#This Row],[T1]:[T5]])-Table1[[#This Row],[Skott]])/Table1[[#This Row],[Skott]],"")</f>
        <v>0.66666666666666663</v>
      </c>
      <c r="F274" s="27">
        <f>IFERROR(LEFT(Table1[[#This Row],[L]],1)*1,"")</f>
        <v>2</v>
      </c>
      <c r="G274" s="27">
        <f>IFERROR(RIGHT(LEFT(Table1[[#This Row],[L]],2),1)*1,"")</f>
        <v>1</v>
      </c>
      <c r="H274" s="27">
        <f>IFERROR(IF(Table1[[#This Row],[Skott]]=10,"",RIGHT(Table1[[#This Row],[L]],1))*1,"")</f>
        <v>2</v>
      </c>
      <c r="I274" s="27" t="str">
        <f>IFERROR(LEFT(Table1[[#This Row],[S]],1)*1,"")</f>
        <v/>
      </c>
      <c r="J274" s="27" t="str">
        <f>IFERROR(RIGHT(LEFT(Table1[[#This Row],[S]],2),1)*1,"")</f>
        <v/>
      </c>
      <c r="K274">
        <f>IF(Table1[[#This Row],[Plac]]="",0,IFERROR(VLOOKUP(Table1[[#This Row],[Plac]],Referens!$B$16:$C$28,2,0),1))</f>
        <v>13</v>
      </c>
      <c r="L274">
        <f>Table1[[#This Row],[Poäng]]</f>
        <v>13</v>
      </c>
      <c r="M274" s="9">
        <v>2</v>
      </c>
      <c r="N274" s="9">
        <v>35</v>
      </c>
      <c r="O274" s="10" t="s">
        <v>47</v>
      </c>
      <c r="P274" s="10" t="s">
        <v>13</v>
      </c>
      <c r="Q274" s="23">
        <v>212</v>
      </c>
      <c r="R274" s="23"/>
      <c r="S274" s="11">
        <v>0.53402777777777777</v>
      </c>
      <c r="T274" s="11">
        <v>0.10416666666666667</v>
      </c>
      <c r="U274" s="11">
        <v>0.6381944444444444</v>
      </c>
      <c r="V274" s="11">
        <v>4.3749999999999997E-2</v>
      </c>
      <c r="W274" s="10"/>
    </row>
    <row r="275" spans="1:23" ht="16.5" x14ac:dyDescent="0.25">
      <c r="A275" t="s">
        <v>45</v>
      </c>
      <c r="B275" t="s">
        <v>356</v>
      </c>
      <c r="C275" s="31"/>
      <c r="D275" s="31"/>
      <c r="E275" s="32"/>
      <c r="F275" s="27" t="str">
        <f>IFERROR(LEFT(Table1[[#This Row],[L]],1)*1,"")</f>
        <v/>
      </c>
      <c r="G275" s="27" t="str">
        <f>IFERROR(RIGHT(LEFT(Table1[[#This Row],[L]],2),1)*1,"")</f>
        <v/>
      </c>
      <c r="H275" s="27" t="str">
        <f>IFERROR(IF(Table1[[#This Row],[Skott]]=10,"",RIGHT(Table1[[#This Row],[L]],1))*1,"")</f>
        <v/>
      </c>
      <c r="I275" s="27" t="str">
        <f>IFERROR(LEFT(Table1[[#This Row],[S]],1)*1,"")</f>
        <v/>
      </c>
      <c r="J275" s="27" t="str">
        <f>IFERROR(RIGHT(LEFT(Table1[[#This Row],[S]],2),1)*1,"")</f>
        <v/>
      </c>
      <c r="K275" s="31"/>
      <c r="L275" s="31"/>
      <c r="M275" s="9"/>
      <c r="N275" s="9">
        <v>37</v>
      </c>
      <c r="O275" s="10" t="s">
        <v>60</v>
      </c>
      <c r="P275" s="10" t="s">
        <v>13</v>
      </c>
      <c r="Q275" s="23"/>
      <c r="R275" s="23"/>
      <c r="S275" s="10" t="s">
        <v>14</v>
      </c>
      <c r="T275" s="10" t="s">
        <v>14</v>
      </c>
      <c r="U275" s="10" t="s">
        <v>14</v>
      </c>
      <c r="V275" s="10"/>
      <c r="W275" s="10" t="s">
        <v>34</v>
      </c>
    </row>
    <row r="276" spans="1:23" ht="16.5" x14ac:dyDescent="0.25">
      <c r="A276" t="s">
        <v>69</v>
      </c>
      <c r="B276" t="s">
        <v>356</v>
      </c>
      <c r="C276">
        <v>15</v>
      </c>
      <c r="D276">
        <f>Table1[[#This Row],[Skott]]-SUM(Table1[[#This Row],[T1]:[T5]])</f>
        <v>9</v>
      </c>
      <c r="E276" s="29">
        <f>IFERROR(-(SUM(Table1[[#This Row],[T1]:[T5]])-Table1[[#This Row],[Skott]])/Table1[[#This Row],[Skott]],"")</f>
        <v>0.6</v>
      </c>
      <c r="F276" s="27">
        <f>IFERROR(LEFT(Table1[[#This Row],[L]],1)*1,"")</f>
        <v>2</v>
      </c>
      <c r="G276" s="27">
        <f>IFERROR(RIGHT(LEFT(Table1[[#This Row],[L]],2),1)*1,"")</f>
        <v>2</v>
      </c>
      <c r="H276" s="27">
        <f>IFERROR(IF(Table1[[#This Row],[Skott]]=10,"",RIGHT(Table1[[#This Row],[L]],1))*1,"")</f>
        <v>2</v>
      </c>
      <c r="I276" s="27" t="str">
        <f>IFERROR(LEFT(Table1[[#This Row],[S]],1)*1,"")</f>
        <v/>
      </c>
      <c r="J276" s="27" t="str">
        <f>IFERROR(RIGHT(LEFT(Table1[[#This Row],[S]],2),1)*1,"")</f>
        <v/>
      </c>
      <c r="K276">
        <f>IF(Table1[[#This Row],[Plac]]="",0,IFERROR(VLOOKUP(Table1[[#This Row],[Plac]],Referens!$B$16:$C$28,2,0),1))</f>
        <v>8</v>
      </c>
      <c r="L276">
        <f>Table1[[#This Row],[Poäng]]</f>
        <v>8</v>
      </c>
      <c r="M276" s="9">
        <v>7</v>
      </c>
      <c r="N276" s="9">
        <v>57</v>
      </c>
      <c r="O276" s="10" t="s">
        <v>76</v>
      </c>
      <c r="P276" s="10" t="s">
        <v>13</v>
      </c>
      <c r="Q276" s="23">
        <v>222</v>
      </c>
      <c r="R276" s="23"/>
      <c r="S276" s="11">
        <v>0.70416666666666672</v>
      </c>
      <c r="T276" s="11">
        <v>0.125</v>
      </c>
      <c r="U276" s="11">
        <v>0.82916666666666672</v>
      </c>
      <c r="V276" s="11">
        <v>0.17916666666666667</v>
      </c>
      <c r="W276" s="10"/>
    </row>
    <row r="277" spans="1:23" ht="16.5" x14ac:dyDescent="0.25">
      <c r="A277" t="s">
        <v>406</v>
      </c>
      <c r="B277" t="s">
        <v>356</v>
      </c>
      <c r="C277">
        <v>10</v>
      </c>
      <c r="D277">
        <f>Table1[[#This Row],[Skott]]-SUM(Table1[[#This Row],[T1]:[T5]])</f>
        <v>4</v>
      </c>
      <c r="E277" s="29">
        <f>IFERROR(-(SUM(Table1[[#This Row],[T1]:[T5]])-Table1[[#This Row],[Skott]])/Table1[[#This Row],[Skott]],"")</f>
        <v>0.4</v>
      </c>
      <c r="F277" s="27">
        <f>IFERROR(LEFT(Table1[[#This Row],[L]],1)*1,"")</f>
        <v>2</v>
      </c>
      <c r="G277" s="27">
        <f>IFERROR(RIGHT(LEFT(Table1[[#This Row],[L]],2),1)*1,"")</f>
        <v>4</v>
      </c>
      <c r="H277" s="27" t="str">
        <f>IFERROR(IF(Table1[[#This Row],[Skott]]=10,"",RIGHT(Table1[[#This Row],[L]],1))*1,"")</f>
        <v/>
      </c>
      <c r="I277" s="27" t="str">
        <f>IFERROR(LEFT(Table1[[#This Row],[S]],1)*1,"")</f>
        <v/>
      </c>
      <c r="J277" s="27" t="str">
        <f>IFERROR(RIGHT(LEFT(Table1[[#This Row],[S]],2),1)*1,"")</f>
        <v/>
      </c>
      <c r="K277" s="31"/>
      <c r="L277">
        <v>5</v>
      </c>
      <c r="M277" s="9"/>
      <c r="N277" s="9">
        <v>59</v>
      </c>
      <c r="O277" s="10" t="s">
        <v>85</v>
      </c>
      <c r="P277" s="10" t="s">
        <v>13</v>
      </c>
      <c r="Q277" s="23">
        <v>24</v>
      </c>
      <c r="R277" s="23"/>
      <c r="S277" s="11">
        <v>0.25416666666666665</v>
      </c>
      <c r="T277" s="10" t="s">
        <v>14</v>
      </c>
      <c r="U277" s="11">
        <v>0.25416666666666665</v>
      </c>
      <c r="V277" s="11">
        <v>2.9861111111111113E-2</v>
      </c>
      <c r="W277" s="10"/>
    </row>
    <row r="278" spans="1:23" ht="16.5" x14ac:dyDescent="0.25">
      <c r="A278" t="s">
        <v>94</v>
      </c>
      <c r="B278" t="s">
        <v>356</v>
      </c>
      <c r="C278">
        <v>15</v>
      </c>
      <c r="D278">
        <f>Table1[[#This Row],[Skott]]-SUM(Table1[[#This Row],[T1]:[T5]])</f>
        <v>9</v>
      </c>
      <c r="E278" s="29">
        <f>IFERROR(-(SUM(Table1[[#This Row],[T1]:[T5]])-Table1[[#This Row],[Skott]])/Table1[[#This Row],[Skott]],"")</f>
        <v>0.6</v>
      </c>
      <c r="F278" s="27">
        <f>IFERROR(LEFT(Table1[[#This Row],[L]],1)*1,"")</f>
        <v>1</v>
      </c>
      <c r="G278" s="27">
        <f>IFERROR(RIGHT(LEFT(Table1[[#This Row],[L]],2),1)*1,"")</f>
        <v>2</v>
      </c>
      <c r="H278" s="27">
        <f>IFERROR(IF(Table1[[#This Row],[Skott]]=10,"",RIGHT(Table1[[#This Row],[L]],1))*1,"")</f>
        <v>3</v>
      </c>
      <c r="I278" s="27" t="str">
        <f>IFERROR(LEFT(Table1[[#This Row],[S]],1)*1,"")</f>
        <v/>
      </c>
      <c r="J278" s="27" t="str">
        <f>IFERROR(RIGHT(LEFT(Table1[[#This Row],[S]],2),1)*1,"")</f>
        <v/>
      </c>
      <c r="K278">
        <f>IF(Table1[[#This Row],[Plac]]="",0,IFERROR(VLOOKUP(Table1[[#This Row],[Plac]],Referens!$B$16:$C$28,2,0),1))</f>
        <v>15</v>
      </c>
      <c r="L278">
        <f>Table1[[#This Row],[Poäng]]</f>
        <v>15</v>
      </c>
      <c r="M278" s="9">
        <v>1</v>
      </c>
      <c r="N278" s="9">
        <v>81</v>
      </c>
      <c r="O278" s="10" t="s">
        <v>95</v>
      </c>
      <c r="P278" s="10" t="s">
        <v>13</v>
      </c>
      <c r="Q278" s="23">
        <v>123</v>
      </c>
      <c r="R278" s="23"/>
      <c r="S278" s="11">
        <v>0.68819444444444444</v>
      </c>
      <c r="T278" s="11">
        <v>0.125</v>
      </c>
      <c r="U278" s="11">
        <v>0.81319444444444444</v>
      </c>
      <c r="V278" s="10" t="s">
        <v>14</v>
      </c>
      <c r="W278" s="10"/>
    </row>
    <row r="279" spans="1:23" ht="16.5" x14ac:dyDescent="0.25">
      <c r="A279" t="s">
        <v>94</v>
      </c>
      <c r="B279" t="s">
        <v>356</v>
      </c>
      <c r="C279">
        <v>15</v>
      </c>
      <c r="D279">
        <f>Table1[[#This Row],[Skott]]-SUM(Table1[[#This Row],[T1]:[T5]])</f>
        <v>9</v>
      </c>
      <c r="E279" s="29">
        <f>IFERROR(-(SUM(Table1[[#This Row],[T1]:[T5]])-Table1[[#This Row],[Skott]])/Table1[[#This Row],[Skott]],"")</f>
        <v>0.6</v>
      </c>
      <c r="F279" s="27">
        <f>IFERROR(LEFT(Table1[[#This Row],[L]],1)*1,"")</f>
        <v>3</v>
      </c>
      <c r="G279" s="27">
        <f>IFERROR(RIGHT(LEFT(Table1[[#This Row],[L]],2),1)*1,"")</f>
        <v>2</v>
      </c>
      <c r="H279" s="27">
        <f>IFERROR(IF(Table1[[#This Row],[Skott]]=10,"",RIGHT(Table1[[#This Row],[L]],1))*1,"")</f>
        <v>1</v>
      </c>
      <c r="I279" s="27" t="str">
        <f>IFERROR(LEFT(Table1[[#This Row],[S]],1)*1,"")</f>
        <v/>
      </c>
      <c r="J279" s="27" t="str">
        <f>IFERROR(RIGHT(LEFT(Table1[[#This Row],[S]],2),1)*1,"")</f>
        <v/>
      </c>
      <c r="K279">
        <f>IF(Table1[[#This Row],[Plac]]="",0,IFERROR(VLOOKUP(Table1[[#This Row],[Plac]],Referens!$B$16:$C$28,2,0),1))</f>
        <v>13</v>
      </c>
      <c r="L279">
        <f>Table1[[#This Row],[Poäng]]</f>
        <v>13</v>
      </c>
      <c r="M279" s="9">
        <v>2</v>
      </c>
      <c r="N279" s="9">
        <v>80</v>
      </c>
      <c r="O279" s="10" t="s">
        <v>96</v>
      </c>
      <c r="P279" s="10" t="s">
        <v>13</v>
      </c>
      <c r="Q279" s="23">
        <v>321</v>
      </c>
      <c r="R279" s="23"/>
      <c r="S279" s="11">
        <v>0.77500000000000002</v>
      </c>
      <c r="T279" s="11">
        <v>0.125</v>
      </c>
      <c r="U279" s="11">
        <v>0.9</v>
      </c>
      <c r="V279" s="11">
        <v>8.6805555555555552E-2</v>
      </c>
      <c r="W279" s="10"/>
    </row>
    <row r="280" spans="1:23" ht="16.5" x14ac:dyDescent="0.25">
      <c r="A280" t="s">
        <v>108</v>
      </c>
      <c r="B280" t="s">
        <v>356</v>
      </c>
      <c r="C280">
        <v>15</v>
      </c>
      <c r="D280">
        <f>Table1[[#This Row],[Skott]]-SUM(Table1[[#This Row],[T1]:[T5]])</f>
        <v>12</v>
      </c>
      <c r="E280" s="29">
        <f>IFERROR(-(SUM(Table1[[#This Row],[T1]:[T5]])-Table1[[#This Row],[Skott]])/Table1[[#This Row],[Skott]],"")</f>
        <v>0.8</v>
      </c>
      <c r="F280" s="27">
        <f>IFERROR(LEFT(Table1[[#This Row],[L]],1)*1,"")</f>
        <v>2</v>
      </c>
      <c r="G280" s="27">
        <f>IFERROR(RIGHT(LEFT(Table1[[#This Row],[L]],2),1)*1,"")</f>
        <v>1</v>
      </c>
      <c r="H280" s="27">
        <f>IFERROR(IF(Table1[[#This Row],[Skott]]=10,"",RIGHT(Table1[[#This Row],[L]],1))*1,"")</f>
        <v>0</v>
      </c>
      <c r="I280" s="27" t="str">
        <f>IFERROR(LEFT(Table1[[#This Row],[S]],1)*1,"")</f>
        <v/>
      </c>
      <c r="J280" s="27" t="str">
        <f>IFERROR(RIGHT(LEFT(Table1[[#This Row],[S]],2),1)*1,"")</f>
        <v/>
      </c>
      <c r="K280">
        <f>IF(Table1[[#This Row],[Plac]]="",0,IFERROR(VLOOKUP(Table1[[#This Row],[Plac]],Referens!$B$16:$C$28,2,0),1))</f>
        <v>15</v>
      </c>
      <c r="L280">
        <f>Table1[[#This Row],[Poäng]]</f>
        <v>15</v>
      </c>
      <c r="M280" s="9">
        <v>1</v>
      </c>
      <c r="N280" s="9">
        <v>84</v>
      </c>
      <c r="O280" s="10" t="s">
        <v>109</v>
      </c>
      <c r="P280" s="10" t="s">
        <v>13</v>
      </c>
      <c r="Q280" s="23">
        <v>210</v>
      </c>
      <c r="R280" s="23"/>
      <c r="S280" s="11">
        <v>0.82499999999999996</v>
      </c>
      <c r="T280" s="11">
        <v>6.25E-2</v>
      </c>
      <c r="U280" s="11">
        <v>0.88749999999999996</v>
      </c>
      <c r="V280" s="10" t="s">
        <v>14</v>
      </c>
      <c r="W280" s="10"/>
    </row>
    <row r="281" spans="1:23" ht="16.5" x14ac:dyDescent="0.25">
      <c r="A281" t="s">
        <v>0</v>
      </c>
      <c r="B281" t="s">
        <v>355</v>
      </c>
      <c r="C281" s="31"/>
      <c r="D281" s="31"/>
      <c r="E281" s="32"/>
      <c r="F281" s="27" t="str">
        <f>IFERROR(LEFT(Table1[[#This Row],[L]],1)*1,"")</f>
        <v/>
      </c>
      <c r="G281" s="27" t="str">
        <f>IFERROR(RIGHT(LEFT(Table1[[#This Row],[L]],2),1)*1,"")</f>
        <v/>
      </c>
      <c r="H281" s="27" t="str">
        <f>IFERROR(IF(Table1[[#This Row],[Skott]]=10,"",RIGHT(Table1[[#This Row],[L]],1))*1,"")</f>
        <v/>
      </c>
      <c r="I281" s="27" t="str">
        <f>IFERROR(LEFT(Table1[[#This Row],[S]],1)*1,"")</f>
        <v/>
      </c>
      <c r="J281" s="27" t="str">
        <f>IFERROR(RIGHT(LEFT(Table1[[#This Row],[S]],2),1)*1,"")</f>
        <v/>
      </c>
      <c r="K281" s="31"/>
      <c r="L281" s="31"/>
      <c r="N281">
        <v>7</v>
      </c>
      <c r="O281" t="s">
        <v>24</v>
      </c>
      <c r="P281" s="10" t="s">
        <v>13</v>
      </c>
      <c r="S281" t="s">
        <v>14</v>
      </c>
      <c r="T281" t="s">
        <v>14</v>
      </c>
      <c r="U281" t="s">
        <v>14</v>
      </c>
      <c r="W281" t="s">
        <v>34</v>
      </c>
    </row>
    <row r="282" spans="1:23" ht="16.5" x14ac:dyDescent="0.25">
      <c r="A282" t="s">
        <v>45</v>
      </c>
      <c r="B282" t="s">
        <v>355</v>
      </c>
      <c r="C282">
        <v>10</v>
      </c>
      <c r="D282">
        <f>Table1[[#This Row],[Skott]]-SUM(Table1[[#This Row],[T1]:[T5]])</f>
        <v>6</v>
      </c>
      <c r="E282" s="29">
        <f>IFERROR(-(SUM(Table1[[#This Row],[T1]:[T5]])-Table1[[#This Row],[Skott]])/Table1[[#This Row],[Skott]],"")</f>
        <v>0.6</v>
      </c>
      <c r="F282" s="27">
        <f>IFERROR(LEFT(Table1[[#This Row],[L]],1)*1,"")</f>
        <v>3</v>
      </c>
      <c r="G282" s="27">
        <f>IFERROR(RIGHT(LEFT(Table1[[#This Row],[L]],2),1)*1,"")</f>
        <v>1</v>
      </c>
      <c r="H282" s="27" t="str">
        <f>IFERROR(IF(Table1[[#This Row],[Skott]]=10,"",RIGHT(Table1[[#This Row],[L]],1))*1,"")</f>
        <v/>
      </c>
      <c r="I282" s="27" t="str">
        <f>IFERROR(LEFT(Table1[[#This Row],[S]],1)*1,"")</f>
        <v/>
      </c>
      <c r="J282" s="27" t="str">
        <f>IFERROR(RIGHT(LEFT(Table1[[#This Row],[S]],2),1)*1,"")</f>
        <v/>
      </c>
      <c r="K282">
        <f>IF(Table1[[#This Row],[Plac]]="",0,IFERROR(VLOOKUP(Table1[[#This Row],[Plac]],Referens!$B$16:$C$28,2,0),1))</f>
        <v>11</v>
      </c>
      <c r="L282">
        <f>Table1[[#This Row],[Poäng]]</f>
        <v>11</v>
      </c>
      <c r="M282">
        <v>4</v>
      </c>
      <c r="N282">
        <v>11</v>
      </c>
      <c r="O282" t="s">
        <v>60</v>
      </c>
      <c r="P282" s="10" t="s">
        <v>13</v>
      </c>
      <c r="Q282" s="24">
        <v>31</v>
      </c>
      <c r="S282" s="25">
        <v>0.7368055555555556</v>
      </c>
      <c r="T282" t="s">
        <v>14</v>
      </c>
      <c r="U282" s="25">
        <v>0.7368055555555556</v>
      </c>
      <c r="V282" s="25">
        <v>7.9861111111111105E-2</v>
      </c>
    </row>
    <row r="283" spans="1:23" ht="16.5" x14ac:dyDescent="0.25">
      <c r="A283" t="s">
        <v>69</v>
      </c>
      <c r="B283" t="s">
        <v>355</v>
      </c>
      <c r="C283">
        <v>10</v>
      </c>
      <c r="D283">
        <f>Table1[[#This Row],[Skott]]-SUM(Table1[[#This Row],[T1]:[T5]])</f>
        <v>5</v>
      </c>
      <c r="E283" s="29">
        <f>IFERROR(-(SUM(Table1[[#This Row],[T1]:[T5]])-Table1[[#This Row],[Skott]])/Table1[[#This Row],[Skott]],"")</f>
        <v>0.5</v>
      </c>
      <c r="F283" s="27">
        <f>IFERROR(LEFT(Table1[[#This Row],[L]],1)*1,"")</f>
        <v>3</v>
      </c>
      <c r="G283" s="27">
        <f>IFERROR(RIGHT(LEFT(Table1[[#This Row],[L]],2),1)*1,"")</f>
        <v>2</v>
      </c>
      <c r="H283" s="27" t="str">
        <f>IFERROR(IF(Table1[[#This Row],[Skott]]=10,"",RIGHT(Table1[[#This Row],[L]],1))*1,"")</f>
        <v/>
      </c>
      <c r="I283" s="27" t="str">
        <f>IFERROR(LEFT(Table1[[#This Row],[S]],1)*1,"")</f>
        <v/>
      </c>
      <c r="J283" s="27" t="str">
        <f>IFERROR(RIGHT(LEFT(Table1[[#This Row],[S]],2),1)*1,"")</f>
        <v/>
      </c>
      <c r="K283">
        <f>IF(Table1[[#This Row],[Plac]]="",0,IFERROR(VLOOKUP(Table1[[#This Row],[Plac]],Referens!$B$16:$C$28,2,0),1))</f>
        <v>8</v>
      </c>
      <c r="L283">
        <f>Table1[[#This Row],[Poäng]]</f>
        <v>8</v>
      </c>
      <c r="M283">
        <v>7</v>
      </c>
      <c r="N283">
        <v>22</v>
      </c>
      <c r="O283" t="s">
        <v>76</v>
      </c>
      <c r="P283" s="10" t="s">
        <v>13</v>
      </c>
      <c r="Q283" s="24">
        <v>32</v>
      </c>
      <c r="S283" s="25">
        <v>0.91874999999999996</v>
      </c>
      <c r="T283" t="s">
        <v>14</v>
      </c>
      <c r="U283" s="25">
        <v>0.91874999999999996</v>
      </c>
      <c r="V283" s="25">
        <v>0.33541666666666664</v>
      </c>
    </row>
    <row r="284" spans="1:23" ht="16.5" x14ac:dyDescent="0.25">
      <c r="A284" t="s">
        <v>94</v>
      </c>
      <c r="B284" t="s">
        <v>355</v>
      </c>
      <c r="C284">
        <v>10</v>
      </c>
      <c r="D284">
        <f>Table1[[#This Row],[Skott]]-SUM(Table1[[#This Row],[T1]:[T5]])</f>
        <v>5</v>
      </c>
      <c r="E284" s="29">
        <f>IFERROR(-(SUM(Table1[[#This Row],[T1]:[T5]])-Table1[[#This Row],[Skott]])/Table1[[#This Row],[Skott]],"")</f>
        <v>0.5</v>
      </c>
      <c r="F284" s="27">
        <f>IFERROR(LEFT(Table1[[#This Row],[L]],1)*1,"")</f>
        <v>2</v>
      </c>
      <c r="G284" s="27">
        <f>IFERROR(RIGHT(LEFT(Table1[[#This Row],[L]],2),1)*1,"")</f>
        <v>3</v>
      </c>
      <c r="H284" s="27" t="str">
        <f>IFERROR(IF(Table1[[#This Row],[Skott]]=10,"",RIGHT(Table1[[#This Row],[L]],1))*1,"")</f>
        <v/>
      </c>
      <c r="I284" s="27" t="str">
        <f>IFERROR(LEFT(Table1[[#This Row],[S]],1)*1,"")</f>
        <v/>
      </c>
      <c r="J284" s="27" t="str">
        <f>IFERROR(RIGHT(LEFT(Table1[[#This Row],[S]],2),1)*1,"")</f>
        <v/>
      </c>
      <c r="K284">
        <f>IF(Table1[[#This Row],[Plac]]="",0,IFERROR(VLOOKUP(Table1[[#This Row],[Plac]],Referens!$B$16:$C$28,2,0),1))</f>
        <v>15</v>
      </c>
      <c r="L284">
        <f>Table1[[#This Row],[Poäng]]</f>
        <v>15</v>
      </c>
      <c r="M284">
        <v>1</v>
      </c>
      <c r="N284">
        <v>34</v>
      </c>
      <c r="O284" t="s">
        <v>96</v>
      </c>
      <c r="P284" s="10" t="s">
        <v>13</v>
      </c>
      <c r="Q284" s="24">
        <v>23</v>
      </c>
      <c r="S284" s="25">
        <v>0.65694444444444444</v>
      </c>
      <c r="T284" t="s">
        <v>14</v>
      </c>
      <c r="U284" s="25">
        <v>0.65694444444444444</v>
      </c>
      <c r="V284" t="s">
        <v>14</v>
      </c>
    </row>
    <row r="285" spans="1:23" ht="16.5" x14ac:dyDescent="0.25">
      <c r="A285" t="s">
        <v>406</v>
      </c>
      <c r="B285" t="s">
        <v>354</v>
      </c>
      <c r="C285">
        <v>10</v>
      </c>
      <c r="D285">
        <f>Table1[[#This Row],[Skott]]-SUM(Table1[[#This Row],[T1]:[T5]])</f>
        <v>6</v>
      </c>
      <c r="E285" s="29">
        <f>IFERROR(-(SUM(Table1[[#This Row],[T1]:[T5]])-Table1[[#This Row],[Skott]])/Table1[[#This Row],[Skott]],"")</f>
        <v>0.6</v>
      </c>
      <c r="F285" s="27">
        <f>IFERROR(LEFT(Table1[[#This Row],[L]],1)*1,"")</f>
        <v>3</v>
      </c>
      <c r="G285" s="27">
        <f>IFERROR(RIGHT(LEFT(Table1[[#This Row],[L]],2),1)*1,"")</f>
        <v>1</v>
      </c>
      <c r="H285" s="27" t="str">
        <f>IFERROR(IF(Table1[[#This Row],[Skott]]=10,"",RIGHT(Table1[[#This Row],[L]],1))*1,"")</f>
        <v/>
      </c>
      <c r="I285" s="27" t="str">
        <f>IFERROR(LEFT(Table1[[#This Row],[S]],1)*1,"")</f>
        <v/>
      </c>
      <c r="J285" s="27" t="str">
        <f>IFERROR(RIGHT(LEFT(Table1[[#This Row],[S]],2),1)*1,"")</f>
        <v/>
      </c>
      <c r="K285" s="31"/>
      <c r="L285">
        <v>5</v>
      </c>
      <c r="M285" s="9"/>
      <c r="N285">
        <v>16</v>
      </c>
      <c r="O285" t="s">
        <v>361</v>
      </c>
      <c r="P285" s="10" t="s">
        <v>13</v>
      </c>
      <c r="Q285" s="24">
        <v>31</v>
      </c>
      <c r="S285" s="25">
        <v>0.47916666666666669</v>
      </c>
      <c r="T285" s="25">
        <v>0.29166666666666669</v>
      </c>
      <c r="U285" s="25">
        <v>0.77083333333333337</v>
      </c>
      <c r="V285" s="25">
        <v>7.3611111111111113E-2</v>
      </c>
      <c r="W285" t="s">
        <v>362</v>
      </c>
    </row>
    <row r="286" spans="1:23" ht="16.5" x14ac:dyDescent="0.25">
      <c r="A286" t="s">
        <v>0</v>
      </c>
      <c r="B286" t="s">
        <v>354</v>
      </c>
      <c r="C286">
        <v>10</v>
      </c>
      <c r="D286">
        <f>Table1[[#This Row],[Skott]]-SUM(Table1[[#This Row],[T1]:[T5]])</f>
        <v>5</v>
      </c>
      <c r="E286" s="29">
        <f>IFERROR(-(SUM(Table1[[#This Row],[T1]:[T5]])-Table1[[#This Row],[Skott]])/Table1[[#This Row],[Skott]],"")</f>
        <v>0.5</v>
      </c>
      <c r="F286" s="27">
        <f>IFERROR(LEFT(Table1[[#This Row],[L]],1)*1,"")</f>
        <v>3</v>
      </c>
      <c r="G286" s="27">
        <f>IFERROR(RIGHT(LEFT(Table1[[#This Row],[L]],2),1)*1,"")</f>
        <v>2</v>
      </c>
      <c r="H286" s="27" t="str">
        <f>IFERROR(IF(Table1[[#This Row],[Skott]]=10,"",RIGHT(Table1[[#This Row],[L]],1))*1,"")</f>
        <v/>
      </c>
      <c r="I286" s="27" t="str">
        <f>IFERROR(LEFT(Table1[[#This Row],[S]],1)*1,"")</f>
        <v/>
      </c>
      <c r="J286" s="27" t="str">
        <f>IFERROR(RIGHT(LEFT(Table1[[#This Row],[S]],2),1)*1,"")</f>
        <v/>
      </c>
      <c r="K286">
        <f>IF(Table1[[#This Row],[Plac]]="",0,IFERROR(VLOOKUP(Table1[[#This Row],[Plac]],Referens!$B$16:$C$28,2,0),1))</f>
        <v>13</v>
      </c>
      <c r="L286">
        <v>5</v>
      </c>
      <c r="M286">
        <v>2</v>
      </c>
      <c r="N286">
        <v>20</v>
      </c>
      <c r="O286" t="s">
        <v>24</v>
      </c>
      <c r="P286" s="10" t="s">
        <v>13</v>
      </c>
      <c r="Q286" s="24">
        <v>32</v>
      </c>
      <c r="S286" s="25">
        <v>0.56805555555555554</v>
      </c>
      <c r="T286" s="25">
        <v>0.10416666666666667</v>
      </c>
      <c r="U286" s="25">
        <v>0.67222222222222228</v>
      </c>
      <c r="V286" s="25">
        <v>8.0555555555555561E-2</v>
      </c>
    </row>
    <row r="287" spans="1:23" ht="16.5" x14ac:dyDescent="0.25">
      <c r="A287" t="s">
        <v>69</v>
      </c>
      <c r="B287" t="s">
        <v>354</v>
      </c>
      <c r="C287">
        <v>15</v>
      </c>
      <c r="D287">
        <f>Table1[[#This Row],[Skott]]-SUM(Table1[[#This Row],[T1]:[T5]])</f>
        <v>14</v>
      </c>
      <c r="E287" s="29">
        <f>IFERROR(-(SUM(Table1[[#This Row],[T1]:[T5]])-Table1[[#This Row],[Skott]])/Table1[[#This Row],[Skott]],"")</f>
        <v>0.93333333333333335</v>
      </c>
      <c r="F287" s="27">
        <f>IFERROR(LEFT(Table1[[#This Row],[L]],1)*1,"")</f>
        <v>1</v>
      </c>
      <c r="G287" s="27">
        <f>IFERROR(RIGHT(LEFT(Table1[[#This Row],[L]],2),1)*1,"")</f>
        <v>0</v>
      </c>
      <c r="H287" s="27">
        <f>IFERROR(IF(Table1[[#This Row],[Skott]]=10,"",RIGHT(Table1[[#This Row],[L]],1))*1,"")</f>
        <v>0</v>
      </c>
      <c r="I287" s="27" t="str">
        <f>IFERROR(LEFT(Table1[[#This Row],[S]],1)*1,"")</f>
        <v/>
      </c>
      <c r="J287" s="27" t="str">
        <f>IFERROR(RIGHT(LEFT(Table1[[#This Row],[S]],2),1)*1,"")</f>
        <v/>
      </c>
      <c r="K287">
        <f>IF(Table1[[#This Row],[Plac]]="",0,IFERROR(VLOOKUP(Table1[[#This Row],[Plac]],Referens!$B$16:$C$28,2,0),1))</f>
        <v>12</v>
      </c>
      <c r="L287">
        <f>Table1[[#This Row],[Poäng]]</f>
        <v>12</v>
      </c>
      <c r="M287">
        <v>3</v>
      </c>
      <c r="N287">
        <v>32</v>
      </c>
      <c r="O287" t="s">
        <v>76</v>
      </c>
      <c r="P287" s="10" t="s">
        <v>13</v>
      </c>
      <c r="Q287" s="24">
        <v>100</v>
      </c>
      <c r="S287" s="25">
        <v>0.76875000000000004</v>
      </c>
      <c r="T287" s="25">
        <v>2.0833333333333332E-2</v>
      </c>
      <c r="U287" s="25">
        <v>0.7895833333333333</v>
      </c>
      <c r="V287" s="25">
        <v>0.11805555555555555</v>
      </c>
    </row>
    <row r="288" spans="1:23" ht="16.5" x14ac:dyDescent="0.25">
      <c r="A288" t="s">
        <v>45</v>
      </c>
      <c r="B288" t="s">
        <v>354</v>
      </c>
      <c r="C288">
        <v>15</v>
      </c>
      <c r="D288">
        <f>Table1[[#This Row],[Skott]]-SUM(Table1[[#This Row],[T1]:[T5]])</f>
        <v>9</v>
      </c>
      <c r="E288" s="29">
        <f>IFERROR(-(SUM(Table1[[#This Row],[T1]:[T5]])-Table1[[#This Row],[Skott]])/Table1[[#This Row],[Skott]],"")</f>
        <v>0.6</v>
      </c>
      <c r="F288" s="27">
        <f>IFERROR(LEFT(Table1[[#This Row],[L]],1)*1,"")</f>
        <v>1</v>
      </c>
      <c r="G288" s="27">
        <f>IFERROR(RIGHT(LEFT(Table1[[#This Row],[L]],2),1)*1,"")</f>
        <v>1</v>
      </c>
      <c r="H288" s="27">
        <f>IFERROR(IF(Table1[[#This Row],[Skott]]=10,"",RIGHT(Table1[[#This Row],[L]],1))*1,"")</f>
        <v>4</v>
      </c>
      <c r="I288" s="27" t="str">
        <f>IFERROR(LEFT(Table1[[#This Row],[S]],1)*1,"")</f>
        <v/>
      </c>
      <c r="J288" s="27" t="str">
        <f>IFERROR(RIGHT(LEFT(Table1[[#This Row],[S]],2),1)*1,"")</f>
        <v/>
      </c>
      <c r="K288">
        <f>IF(Table1[[#This Row],[Plac]]="",0,IFERROR(VLOOKUP(Table1[[#This Row],[Plac]],Referens!$B$16:$C$28,2,0),1))</f>
        <v>11</v>
      </c>
      <c r="L288">
        <f>Table1[[#This Row],[Poäng]]</f>
        <v>11</v>
      </c>
      <c r="M288">
        <v>4</v>
      </c>
      <c r="N288">
        <v>41</v>
      </c>
      <c r="O288" t="s">
        <v>60</v>
      </c>
      <c r="P288" s="10" t="s">
        <v>13</v>
      </c>
      <c r="Q288" s="24">
        <v>114</v>
      </c>
      <c r="S288" s="25">
        <v>0.63472222222222219</v>
      </c>
      <c r="T288" s="25">
        <v>0.125</v>
      </c>
      <c r="U288" s="25">
        <v>0.75972222222222219</v>
      </c>
      <c r="V288" s="25">
        <v>0.1763888888888889</v>
      </c>
    </row>
    <row r="289" spans="1:23" ht="16.5" x14ac:dyDescent="0.25">
      <c r="A289" t="s">
        <v>45</v>
      </c>
      <c r="B289" t="s">
        <v>354</v>
      </c>
      <c r="C289" s="31"/>
      <c r="D289" s="31"/>
      <c r="E289" s="32"/>
      <c r="F289" s="27">
        <f>IFERROR(LEFT(Table1[[#This Row],[L]],1)*1,"")</f>
        <v>1</v>
      </c>
      <c r="G289" s="27">
        <f>IFERROR(RIGHT(LEFT(Table1[[#This Row],[L]],2),1)*1,"")</f>
        <v>1</v>
      </c>
      <c r="H289" s="27">
        <f>IFERROR(IF(Table1[[#This Row],[Skott]]=10,"",RIGHT(Table1[[#This Row],[L]],1))*1,"")</f>
        <v>1</v>
      </c>
      <c r="I289" s="27" t="str">
        <f>IFERROR(LEFT(Table1[[#This Row],[S]],1)*1,"")</f>
        <v/>
      </c>
      <c r="J289" s="27" t="str">
        <f>IFERROR(RIGHT(LEFT(Table1[[#This Row],[S]],2),1)*1,"")</f>
        <v/>
      </c>
      <c r="K289" s="31"/>
      <c r="L289" s="31"/>
      <c r="N289">
        <v>49</v>
      </c>
      <c r="O289" t="s">
        <v>364</v>
      </c>
      <c r="P289" s="10" t="s">
        <v>13</v>
      </c>
      <c r="Q289" s="24" t="s">
        <v>389</v>
      </c>
      <c r="S289" s="26">
        <v>0.5625</v>
      </c>
      <c r="T289" s="25">
        <v>2.0833333333333332E-2</v>
      </c>
      <c r="U289" s="26">
        <v>0.58333333333333337</v>
      </c>
      <c r="V289" s="25" t="s">
        <v>14</v>
      </c>
      <c r="W289" t="s">
        <v>365</v>
      </c>
    </row>
    <row r="290" spans="1:23" ht="16.5" x14ac:dyDescent="0.25">
      <c r="A290" t="s">
        <v>108</v>
      </c>
      <c r="B290" t="s">
        <v>354</v>
      </c>
      <c r="C290">
        <v>15</v>
      </c>
      <c r="D290">
        <f>Table1[[#This Row],[Skott]]-SUM(Table1[[#This Row],[T1]:[T5]])</f>
        <v>9</v>
      </c>
      <c r="E290" s="29">
        <f>IFERROR(-(SUM(Table1[[#This Row],[T1]:[T5]])-Table1[[#This Row],[Skott]])/Table1[[#This Row],[Skott]],"")</f>
        <v>0.6</v>
      </c>
      <c r="F290" s="27">
        <f>IFERROR(LEFT(Table1[[#This Row],[L]],1)*1,"")</f>
        <v>4</v>
      </c>
      <c r="G290" s="27">
        <f>IFERROR(RIGHT(LEFT(Table1[[#This Row],[L]],2),1)*1,"")</f>
        <v>0</v>
      </c>
      <c r="H290" s="27">
        <f>IFERROR(IF(Table1[[#This Row],[Skott]]=10,"",RIGHT(Table1[[#This Row],[L]],1))*1,"")</f>
        <v>2</v>
      </c>
      <c r="I290" s="27" t="str">
        <f>IFERROR(LEFT(Table1[[#This Row],[S]],1)*1,"")</f>
        <v/>
      </c>
      <c r="J290" s="27" t="str">
        <f>IFERROR(RIGHT(LEFT(Table1[[#This Row],[S]],2),1)*1,"")</f>
        <v/>
      </c>
      <c r="K290">
        <f>IF(Table1[[#This Row],[Plac]]="",0,IFERROR(VLOOKUP(Table1[[#This Row],[Plac]],Referens!$B$16:$C$28,2,0),1))</f>
        <v>15</v>
      </c>
      <c r="L290">
        <f>Table1[[#This Row],[Poäng]]</f>
        <v>15</v>
      </c>
      <c r="M290">
        <v>1</v>
      </c>
      <c r="N290">
        <v>54</v>
      </c>
      <c r="O290" t="s">
        <v>109</v>
      </c>
      <c r="P290" s="10" t="s">
        <v>13</v>
      </c>
      <c r="Q290" s="24">
        <v>402</v>
      </c>
      <c r="S290" s="25">
        <v>0.80555555555555558</v>
      </c>
      <c r="T290" s="25">
        <v>0.125</v>
      </c>
      <c r="U290" s="25">
        <v>0.93055555555555558</v>
      </c>
      <c r="V290" t="s">
        <v>14</v>
      </c>
    </row>
    <row r="291" spans="1:23" ht="16.5" x14ac:dyDescent="0.25">
      <c r="A291" t="s">
        <v>108</v>
      </c>
      <c r="B291" t="s">
        <v>354</v>
      </c>
      <c r="C291" s="31"/>
      <c r="D291" s="31"/>
      <c r="E291" s="32"/>
      <c r="F291" s="30"/>
      <c r="G291" s="30"/>
      <c r="H291" s="30"/>
      <c r="I291" s="30"/>
      <c r="J291" s="30"/>
      <c r="K291" s="31"/>
      <c r="L291" s="31"/>
      <c r="M291" s="31"/>
      <c r="N291">
        <v>55</v>
      </c>
      <c r="O291" t="s">
        <v>367</v>
      </c>
      <c r="P291" s="10" t="s">
        <v>13</v>
      </c>
      <c r="S291" t="s">
        <v>14</v>
      </c>
      <c r="T291" t="s">
        <v>14</v>
      </c>
      <c r="U291" t="s">
        <v>14</v>
      </c>
      <c r="W291" t="s">
        <v>34</v>
      </c>
    </row>
    <row r="292" spans="1:23" ht="16.5" x14ac:dyDescent="0.25">
      <c r="A292" t="s">
        <v>94</v>
      </c>
      <c r="B292" t="s">
        <v>354</v>
      </c>
      <c r="C292">
        <v>15</v>
      </c>
      <c r="D292">
        <f>Table1[[#This Row],[Skott]]-SUM(Table1[[#This Row],[T1]:[T5]])</f>
        <v>11</v>
      </c>
      <c r="E292" s="29">
        <f>IFERROR(-(SUM(Table1[[#This Row],[T1]:[T5]])-Table1[[#This Row],[Skott]])/Table1[[#This Row],[Skott]],"")</f>
        <v>0.73333333333333328</v>
      </c>
      <c r="F292" s="27">
        <f>IFERROR(LEFT(Table1[[#This Row],[L]],1)*1,"")</f>
        <v>2</v>
      </c>
      <c r="G292" s="27">
        <f>IFERROR(RIGHT(LEFT(Table1[[#This Row],[L]],2),1)*1,"")</f>
        <v>1</v>
      </c>
      <c r="H292" s="27">
        <f>IFERROR(IF(Table1[[#This Row],[Skott]]=10,"",RIGHT(Table1[[#This Row],[L]],1))*1,"")</f>
        <v>1</v>
      </c>
      <c r="I292" s="27" t="str">
        <f>IFERROR(LEFT(Table1[[#This Row],[S]],1)*1,"")</f>
        <v/>
      </c>
      <c r="J292" s="27" t="str">
        <f>IFERROR(RIGHT(LEFT(Table1[[#This Row],[S]],2),1)*1,"")</f>
        <v/>
      </c>
      <c r="K292">
        <f>IF(Table1[[#This Row],[Plac]]="",0,IFERROR(VLOOKUP(Table1[[#This Row],[Plac]],Referens!$B$16:$C$28,2,0),1))</f>
        <v>15</v>
      </c>
      <c r="L292">
        <f>Table1[[#This Row],[Poäng]]</f>
        <v>15</v>
      </c>
      <c r="M292">
        <v>1</v>
      </c>
      <c r="N292">
        <v>63</v>
      </c>
      <c r="O292" t="s">
        <v>96</v>
      </c>
      <c r="P292" s="10" t="s">
        <v>13</v>
      </c>
      <c r="Q292" s="24">
        <v>211</v>
      </c>
      <c r="S292" s="25">
        <v>0.76944444444444449</v>
      </c>
      <c r="T292" s="25">
        <v>8.3333333333333329E-2</v>
      </c>
      <c r="U292" s="25">
        <v>0.85277777777777775</v>
      </c>
      <c r="V292" s="25" t="s">
        <v>14</v>
      </c>
    </row>
    <row r="293" spans="1:23" ht="16.5" x14ac:dyDescent="0.25">
      <c r="A293" t="s">
        <v>94</v>
      </c>
      <c r="B293" t="s">
        <v>382</v>
      </c>
      <c r="C293">
        <v>15</v>
      </c>
      <c r="D293">
        <f>Table1[[#This Row],[Skott]]-SUM(Table1[[#This Row],[T1]:[T5]])</f>
        <v>10</v>
      </c>
      <c r="E293" s="29">
        <f>IFERROR(-(SUM(Table1[[#This Row],[T1]:[T5]])-Table1[[#This Row],[Skott]])/Table1[[#This Row],[Skott]],"")</f>
        <v>0.66666666666666663</v>
      </c>
      <c r="F293" s="27">
        <f>IFERROR(LEFT(Table1[[#This Row],[L]],1)*1,"")</f>
        <v>1</v>
      </c>
      <c r="G293" s="27">
        <f>IFERROR(RIGHT(LEFT(Table1[[#This Row],[L]],2),1)*1,"")</f>
        <v>2</v>
      </c>
      <c r="H293" s="27">
        <f>IFERROR(IF(Table1[[#This Row],[Skott]]=10,"",RIGHT(Table1[[#This Row],[L]],1))*1,"")</f>
        <v>2</v>
      </c>
      <c r="I293" s="27" t="str">
        <f>IFERROR(LEFT(Table1[[#This Row],[S]],1)*1,"")</f>
        <v/>
      </c>
      <c r="J293" s="27" t="str">
        <f>IFERROR(RIGHT(LEFT(Table1[[#This Row],[S]],2),1)*1,"")</f>
        <v/>
      </c>
      <c r="K293">
        <f>IF(Table1[[#This Row],[Plac]]="",0,IFERROR(VLOOKUP(Table1[[#This Row],[Plac]],Referens!$B$16:$C$28,2,0),1))</f>
        <v>15</v>
      </c>
      <c r="L293">
        <f>Table1[[#This Row],[Poäng]]</f>
        <v>15</v>
      </c>
      <c r="M293">
        <v>1</v>
      </c>
      <c r="N293">
        <v>23</v>
      </c>
      <c r="O293" t="s">
        <v>96</v>
      </c>
      <c r="P293" s="10" t="s">
        <v>13</v>
      </c>
      <c r="Q293" s="24">
        <v>122</v>
      </c>
      <c r="S293" s="25">
        <v>0.57013888888888886</v>
      </c>
      <c r="T293" s="25">
        <v>0.10416666666666667</v>
      </c>
      <c r="U293" s="25">
        <v>0.6743055555555556</v>
      </c>
      <c r="V293" t="s">
        <v>14</v>
      </c>
    </row>
    <row r="294" spans="1:23" ht="16.5" x14ac:dyDescent="0.25">
      <c r="A294" t="s">
        <v>45</v>
      </c>
      <c r="B294" t="s">
        <v>382</v>
      </c>
      <c r="C294">
        <v>15</v>
      </c>
      <c r="D294">
        <f>Table1[[#This Row],[Skott]]-SUM(Table1[[#This Row],[T1]:[T5]])</f>
        <v>11</v>
      </c>
      <c r="E294" s="29">
        <f>IFERROR(-(SUM(Table1[[#This Row],[T1]:[T5]])-Table1[[#This Row],[Skott]])/Table1[[#This Row],[Skott]],"")</f>
        <v>0.73333333333333328</v>
      </c>
      <c r="F294" s="27">
        <f>IFERROR(LEFT(Table1[[#This Row],[L]],1)*1,"")</f>
        <v>4</v>
      </c>
      <c r="G294" s="27">
        <f>IFERROR(RIGHT(LEFT(Table1[[#This Row],[L]],2),1)*1,"")</f>
        <v>0</v>
      </c>
      <c r="H294" s="27">
        <f>IFERROR(IF(Table1[[#This Row],[Skott]]=10,"",RIGHT(Table1[[#This Row],[L]],1))*1,"")</f>
        <v>0</v>
      </c>
      <c r="I294" s="27" t="str">
        <f>IFERROR(LEFT(Table1[[#This Row],[S]],1)*1,"")</f>
        <v/>
      </c>
      <c r="J294" s="27" t="str">
        <f>IFERROR(RIGHT(LEFT(Table1[[#This Row],[S]],2),1)*1,"")</f>
        <v/>
      </c>
      <c r="K294">
        <f>IF(Table1[[#This Row],[Plac]]="",0,IFERROR(VLOOKUP(Table1[[#This Row],[Plac]],Referens!$B$16:$C$28,2,0),1))</f>
        <v>12</v>
      </c>
      <c r="L294">
        <f>Table1[[#This Row],[Poäng]]</f>
        <v>12</v>
      </c>
      <c r="M294">
        <v>3</v>
      </c>
      <c r="N294">
        <v>30</v>
      </c>
      <c r="O294" t="s">
        <v>60</v>
      </c>
      <c r="P294" s="10" t="s">
        <v>13</v>
      </c>
      <c r="Q294" s="24">
        <v>400</v>
      </c>
      <c r="S294" s="25">
        <v>0.66736111111111107</v>
      </c>
      <c r="T294" s="25">
        <v>8.3333333333333329E-2</v>
      </c>
      <c r="U294" s="25">
        <v>0.75069444444444444</v>
      </c>
      <c r="V294" s="25">
        <v>4.6527777777777779E-2</v>
      </c>
    </row>
    <row r="295" spans="1:23" ht="16.5" x14ac:dyDescent="0.25">
      <c r="A295" t="s">
        <v>406</v>
      </c>
      <c r="B295" t="s">
        <v>454</v>
      </c>
      <c r="C295">
        <v>10</v>
      </c>
      <c r="D295">
        <f>Table1[[#This Row],[Skott]]-SUM(Table1[[#This Row],[T1]:[T5]])</f>
        <v>9</v>
      </c>
      <c r="E295" s="29">
        <f>IFERROR(-(SUM(Table1[[#This Row],[T1]:[T5]])-Table1[[#This Row],[Skott]])/Table1[[#This Row],[Skott]],"")</f>
        <v>0.9</v>
      </c>
      <c r="F295" s="27">
        <f>IFERROR(LEFT(Table1[[#This Row],[L]],1)*1,"")</f>
        <v>1</v>
      </c>
      <c r="G295" s="27">
        <f>IFERROR(RIGHT(LEFT(Table1[[#This Row],[L]],2),1)*1,"")</f>
        <v>0</v>
      </c>
      <c r="H295" s="27" t="str">
        <f>IFERROR(IF(Table1[[#This Row],[Skott]]=10,"",RIGHT(Table1[[#This Row],[L]],1))*1,"")</f>
        <v/>
      </c>
      <c r="I295" s="27" t="str">
        <f>IFERROR(LEFT(Table1[[#This Row],[S]],1)*1,"")</f>
        <v/>
      </c>
      <c r="J295" s="27" t="str">
        <f>IFERROR(RIGHT(LEFT(Table1[[#This Row],[S]],2),1)*1,"")</f>
        <v/>
      </c>
      <c r="K295" s="31"/>
      <c r="L295">
        <v>5</v>
      </c>
      <c r="M295" s="9"/>
      <c r="N295">
        <v>10</v>
      </c>
      <c r="O295" t="s">
        <v>85</v>
      </c>
      <c r="P295" s="10" t="s">
        <v>13</v>
      </c>
      <c r="Q295">
        <v>10</v>
      </c>
      <c r="R295"/>
      <c r="S295" t="s">
        <v>14</v>
      </c>
      <c r="T295" t="s">
        <v>14</v>
      </c>
      <c r="U295" t="s">
        <v>14</v>
      </c>
      <c r="V295" t="s">
        <v>14</v>
      </c>
    </row>
    <row r="296" spans="1:23" ht="16.5" x14ac:dyDescent="0.25">
      <c r="A296" t="s">
        <v>0</v>
      </c>
      <c r="B296" t="s">
        <v>454</v>
      </c>
      <c r="C296">
        <v>10</v>
      </c>
      <c r="D296">
        <f>Table1[[#This Row],[Skott]]-SUM(Table1[[#This Row],[T1]:[T5]])</f>
        <v>10</v>
      </c>
      <c r="E296" s="29">
        <f>IFERROR(-(SUM(Table1[[#This Row],[T1]:[T5]])-Table1[[#This Row],[Skott]])/Table1[[#This Row],[Skott]],"")</f>
        <v>1</v>
      </c>
      <c r="F296" s="27">
        <f>IFERROR(LEFT(Table1[[#This Row],[L]],1)*1,"")</f>
        <v>0</v>
      </c>
      <c r="G296" s="27">
        <f>IFERROR(RIGHT(LEFT(Table1[[#This Row],[L]],2),1)*1,"")</f>
        <v>0</v>
      </c>
      <c r="H296" s="27" t="str">
        <f>IFERROR(IF(Table1[[#This Row],[Skott]]=10,"",RIGHT(Table1[[#This Row],[L]],1))*1,"")</f>
        <v/>
      </c>
      <c r="I296" s="27" t="str">
        <f>IFERROR(LEFT(Table1[[#This Row],[S]],1)*1,"")</f>
        <v/>
      </c>
      <c r="J296" s="27" t="str">
        <f>IFERROR(RIGHT(LEFT(Table1[[#This Row],[S]],2),1)*1,"")</f>
        <v/>
      </c>
      <c r="K296">
        <f>IF(Table1[[#This Row],[Plac]]="",0,IFERROR(VLOOKUP(Table1[[#This Row],[Plac]],Referens!$B$16:$C$28,2,0),1))</f>
        <v>15</v>
      </c>
      <c r="L296">
        <v>5</v>
      </c>
      <c r="M296">
        <v>1</v>
      </c>
      <c r="N296">
        <v>55</v>
      </c>
      <c r="O296" t="s">
        <v>12</v>
      </c>
      <c r="P296" s="10" t="s">
        <v>13</v>
      </c>
      <c r="Q296">
        <v>0</v>
      </c>
      <c r="R296"/>
      <c r="S296" s="25">
        <v>0.43888888888888888</v>
      </c>
      <c r="T296" t="s">
        <v>14</v>
      </c>
      <c r="U296" s="25">
        <v>0.43888888888888888</v>
      </c>
      <c r="V296" t="s">
        <v>14</v>
      </c>
    </row>
    <row r="297" spans="1:23" ht="16.5" x14ac:dyDescent="0.25">
      <c r="A297" t="s">
        <v>94</v>
      </c>
      <c r="B297" t="s">
        <v>454</v>
      </c>
      <c r="C297">
        <v>15</v>
      </c>
      <c r="D297">
        <f>Table1[[#This Row],[Skott]]-SUM(Table1[[#This Row],[T1]:[T5]])</f>
        <v>5</v>
      </c>
      <c r="E297" s="29">
        <f>IFERROR(-(SUM(Table1[[#This Row],[T1]:[T5]])-Table1[[#This Row],[Skott]])/Table1[[#This Row],[Skott]],"")</f>
        <v>0.33333333333333331</v>
      </c>
      <c r="F297" s="27">
        <f>IFERROR(LEFT(Table1[[#This Row],[L]],1)*1,"")</f>
        <v>4</v>
      </c>
      <c r="G297" s="27">
        <f>IFERROR(RIGHT(LEFT(Table1[[#This Row],[L]],2),1)*1,"")</f>
        <v>3</v>
      </c>
      <c r="H297" s="27">
        <f>IFERROR(IF(Table1[[#This Row],[Skott]]=10,"",RIGHT(Table1[[#This Row],[L]],1))*1,"")</f>
        <v>3</v>
      </c>
      <c r="I297" s="27" t="str">
        <f>IFERROR(LEFT(Table1[[#This Row],[S]],1)*1,"")</f>
        <v/>
      </c>
      <c r="J297" s="27" t="str">
        <f>IFERROR(RIGHT(LEFT(Table1[[#This Row],[S]],2),1)*1,"")</f>
        <v/>
      </c>
      <c r="K297">
        <f>IF(Table1[[#This Row],[Plac]]="",0,IFERROR(VLOOKUP(Table1[[#This Row],[Plac]],Referens!$B$16:$C$28,2,0),1))</f>
        <v>15</v>
      </c>
      <c r="L297">
        <f>Table1[[#This Row],[Poäng]]</f>
        <v>15</v>
      </c>
      <c r="M297">
        <v>1</v>
      </c>
      <c r="N297">
        <v>127</v>
      </c>
      <c r="O297" t="s">
        <v>96</v>
      </c>
      <c r="P297" s="10" t="s">
        <v>13</v>
      </c>
      <c r="Q297">
        <v>433</v>
      </c>
      <c r="R297"/>
      <c r="S297" s="25">
        <v>0.83402777777777781</v>
      </c>
      <c r="T297" s="25">
        <v>0.20833333333333334</v>
      </c>
      <c r="U297" s="26">
        <v>1.0423611111111111</v>
      </c>
      <c r="V297" t="s">
        <v>14</v>
      </c>
    </row>
    <row r="298" spans="1:23" ht="16.5" x14ac:dyDescent="0.25">
      <c r="A298" t="s">
        <v>406</v>
      </c>
      <c r="B298" t="s">
        <v>483</v>
      </c>
      <c r="C298">
        <v>10</v>
      </c>
      <c r="D298">
        <f>Table1[[#This Row],[Skott]]-SUM(Table1[[#This Row],[T1]:[T5]])</f>
        <v>7</v>
      </c>
      <c r="E298" s="29">
        <f>IFERROR(-(SUM(Table1[[#This Row],[T1]:[T5]])-Table1[[#This Row],[Skott]])/Table1[[#This Row],[Skott]],"")</f>
        <v>0.7</v>
      </c>
      <c r="F298" s="27">
        <f>IFERROR(LEFT(Table1[[#This Row],[L]],1)*1,"")</f>
        <v>1</v>
      </c>
      <c r="G298" s="27">
        <f>IFERROR(RIGHT(LEFT(Table1[[#This Row],[L]],2),1)*1,"")</f>
        <v>2</v>
      </c>
      <c r="H298" s="27" t="str">
        <f>IFERROR(IF(Table1[[#This Row],[Skott]]=10,"",RIGHT(Table1[[#This Row],[L]],1))*1,"")</f>
        <v/>
      </c>
      <c r="I298" s="27" t="str">
        <f>IFERROR(LEFT(Table1[[#This Row],[S]],1)*1,"")</f>
        <v/>
      </c>
      <c r="J298" s="27" t="str">
        <f>IFERROR(RIGHT(LEFT(Table1[[#This Row],[S]],2),1)*1,"")</f>
        <v/>
      </c>
      <c r="K298">
        <f>IF(Table1[[#This Row],[Plac]]="",0,IFERROR(VLOOKUP(Table1[[#This Row],[Plac]],Referens!$B$16:$C$28,2,0),1))</f>
        <v>0</v>
      </c>
      <c r="L298">
        <v>5</v>
      </c>
      <c r="N298">
        <v>8</v>
      </c>
      <c r="O298" t="s">
        <v>85</v>
      </c>
      <c r="P298" s="10" t="s">
        <v>13</v>
      </c>
      <c r="Q298">
        <v>12</v>
      </c>
      <c r="R298"/>
      <c r="S298" s="25">
        <v>0.63680555555555551</v>
      </c>
      <c r="T298" t="s">
        <v>14</v>
      </c>
      <c r="U298" s="25">
        <v>0.63680555555555551</v>
      </c>
      <c r="V298" s="25">
        <v>2.7083333333333334E-2</v>
      </c>
    </row>
    <row r="299" spans="1:23" ht="16.5" x14ac:dyDescent="0.25">
      <c r="A299" t="s">
        <v>0</v>
      </c>
      <c r="B299" t="s">
        <v>483</v>
      </c>
      <c r="C299">
        <v>10</v>
      </c>
      <c r="D299">
        <f>Table1[[#This Row],[Skott]]-SUM(Table1[[#This Row],[T1]:[T5]])</f>
        <v>10</v>
      </c>
      <c r="E299" s="29">
        <f>IFERROR(-(SUM(Table1[[#This Row],[T1]:[T5]])-Table1[[#This Row],[Skott]])/Table1[[#This Row],[Skott]],"")</f>
        <v>1</v>
      </c>
      <c r="F299" s="27">
        <f>IFERROR(LEFT(Table1[[#This Row],[L]],1)*1,"")</f>
        <v>0</v>
      </c>
      <c r="G299" s="27">
        <f>IFERROR(RIGHT(LEFT(Table1[[#This Row],[L]],2),1)*1,"")</f>
        <v>0</v>
      </c>
      <c r="H299" s="27" t="str">
        <f>IFERROR(IF(Table1[[#This Row],[Skott]]=10,"",RIGHT(Table1[[#This Row],[L]],1))*1,"")</f>
        <v/>
      </c>
      <c r="I299" s="27" t="str">
        <f>IFERROR(LEFT(Table1[[#This Row],[S]],1)*1,"")</f>
        <v/>
      </c>
      <c r="J299" s="27" t="str">
        <f>IFERROR(RIGHT(LEFT(Table1[[#This Row],[S]],2),1)*1,"")</f>
        <v/>
      </c>
      <c r="K299">
        <f>IF(Table1[[#This Row],[Plac]]="",0,IFERROR(VLOOKUP(Table1[[#This Row],[Plac]],Referens!$B$16:$C$28,2,0),1))</f>
        <v>15</v>
      </c>
      <c r="L299">
        <v>5</v>
      </c>
      <c r="M299">
        <v>1</v>
      </c>
      <c r="N299">
        <v>19</v>
      </c>
      <c r="O299" t="s">
        <v>12</v>
      </c>
      <c r="P299" s="10" t="s">
        <v>13</v>
      </c>
      <c r="Q299">
        <v>0</v>
      </c>
      <c r="R299"/>
      <c r="S299" s="25">
        <v>0.42916666666666664</v>
      </c>
      <c r="T299" t="s">
        <v>14</v>
      </c>
      <c r="U299" s="25">
        <v>0.42916666666666664</v>
      </c>
      <c r="V299" t="s">
        <v>14</v>
      </c>
    </row>
    <row r="300" spans="1:23" ht="16.5" x14ac:dyDescent="0.25">
      <c r="A300" t="s">
        <v>0</v>
      </c>
      <c r="B300" t="s">
        <v>483</v>
      </c>
      <c r="C300">
        <v>10</v>
      </c>
      <c r="D300">
        <f>Table1[[#This Row],[Skott]]-SUM(Table1[[#This Row],[T1]:[T5]])</f>
        <v>3</v>
      </c>
      <c r="E300" s="29">
        <f>IFERROR(-(SUM(Table1[[#This Row],[T1]:[T5]])-Table1[[#This Row],[Skott]])/Table1[[#This Row],[Skott]],"")</f>
        <v>0.3</v>
      </c>
      <c r="F300" s="27">
        <f>IFERROR(LEFT(Table1[[#This Row],[L]],1)*1,"")</f>
        <v>2</v>
      </c>
      <c r="G300" s="27">
        <f>IFERROR(RIGHT(LEFT(Table1[[#This Row],[L]],2),1)*1,"")</f>
        <v>5</v>
      </c>
      <c r="H300" s="27" t="str">
        <f>IFERROR(IF(Table1[[#This Row],[Skott]]=10,"",RIGHT(Table1[[#This Row],[L]],1))*1,"")</f>
        <v/>
      </c>
      <c r="I300" s="27" t="str">
        <f>IFERROR(LEFT(Table1[[#This Row],[S]],1)*1,"")</f>
        <v/>
      </c>
      <c r="J300" s="27" t="str">
        <f>IFERROR(RIGHT(LEFT(Table1[[#This Row],[S]],2),1)*1,"")</f>
        <v/>
      </c>
      <c r="K300">
        <f>IF(Table1[[#This Row],[Plac]]="",0,IFERROR(VLOOKUP(Table1[[#This Row],[Plac]],Referens!$B$16:$C$28,2,0),1))</f>
        <v>12</v>
      </c>
      <c r="L300">
        <v>5</v>
      </c>
      <c r="M300">
        <v>3</v>
      </c>
      <c r="N300">
        <v>21</v>
      </c>
      <c r="O300" t="s">
        <v>24</v>
      </c>
      <c r="P300" s="10" t="s">
        <v>13</v>
      </c>
      <c r="Q300">
        <v>25</v>
      </c>
      <c r="R300"/>
      <c r="S300" s="25">
        <v>0.59583333333333333</v>
      </c>
      <c r="T300" s="25">
        <v>4.1666666666666664E-2</v>
      </c>
      <c r="U300" s="25">
        <v>0.63749999999999996</v>
      </c>
      <c r="V300" s="25">
        <v>0.20833333333333334</v>
      </c>
      <c r="W300" t="s">
        <v>457</v>
      </c>
    </row>
    <row r="301" spans="1:23" ht="16.5" x14ac:dyDescent="0.25">
      <c r="A301" t="s">
        <v>0</v>
      </c>
      <c r="B301" t="s">
        <v>483</v>
      </c>
      <c r="C301">
        <v>10</v>
      </c>
      <c r="D301">
        <f>Table1[[#This Row],[Skott]]-SUM(Table1[[#This Row],[T1]:[T5]])</f>
        <v>5</v>
      </c>
      <c r="E301" s="29">
        <f>IFERROR(-(SUM(Table1[[#This Row],[T1]:[T5]])-Table1[[#This Row],[Skott]])/Table1[[#This Row],[Skott]],"")</f>
        <v>0.5</v>
      </c>
      <c r="F301" s="27">
        <f>IFERROR(LEFT(Table1[[#This Row],[L]],1)*1,"")</f>
        <v>2</v>
      </c>
      <c r="G301" s="27">
        <f>IFERROR(RIGHT(LEFT(Table1[[#This Row],[L]],2),1)*1,"")</f>
        <v>3</v>
      </c>
      <c r="H301" s="27" t="str">
        <f>IFERROR(IF(Table1[[#This Row],[Skott]]=10,"",RIGHT(Table1[[#This Row],[L]],1))*1,"")</f>
        <v/>
      </c>
      <c r="I301" s="27" t="str">
        <f>IFERROR(LEFT(Table1[[#This Row],[S]],1)*1,"")</f>
        <v/>
      </c>
      <c r="J301" s="27" t="str">
        <f>IFERROR(RIGHT(LEFT(Table1[[#This Row],[S]],2),1)*1,"")</f>
        <v/>
      </c>
      <c r="K301">
        <f>IF(Table1[[#This Row],[Plac]]="",0,IFERROR(VLOOKUP(Table1[[#This Row],[Plac]],Referens!$B$16:$C$28,2,0),1))</f>
        <v>10</v>
      </c>
      <c r="L301">
        <v>5</v>
      </c>
      <c r="M301">
        <v>5</v>
      </c>
      <c r="N301">
        <v>23</v>
      </c>
      <c r="O301" t="s">
        <v>361</v>
      </c>
      <c r="P301" s="10" t="s">
        <v>13</v>
      </c>
      <c r="Q301">
        <v>23</v>
      </c>
      <c r="R301"/>
      <c r="S301" s="25">
        <v>0.67708333333333337</v>
      </c>
      <c r="T301" t="s">
        <v>14</v>
      </c>
      <c r="U301" s="25">
        <v>0.67708333333333337</v>
      </c>
      <c r="V301" s="25">
        <v>0.24791666666666667</v>
      </c>
    </row>
    <row r="302" spans="1:23" ht="16.5" x14ac:dyDescent="0.25">
      <c r="A302" t="s">
        <v>45</v>
      </c>
      <c r="B302" t="s">
        <v>483</v>
      </c>
      <c r="C302">
        <v>15</v>
      </c>
      <c r="D302">
        <f>Table1[[#This Row],[Skott]]-SUM(Table1[[#This Row],[T1]:[T5]])</f>
        <v>13</v>
      </c>
      <c r="E302" s="29">
        <f>IFERROR(-(SUM(Table1[[#This Row],[T1]:[T5]])-Table1[[#This Row],[Skott]])/Table1[[#This Row],[Skott]],"")</f>
        <v>0.8666666666666667</v>
      </c>
      <c r="F302" s="27">
        <f>IFERROR(LEFT(Table1[[#This Row],[L]],1)*1,"")</f>
        <v>2</v>
      </c>
      <c r="G302" s="27">
        <f>IFERROR(RIGHT(LEFT(Table1[[#This Row],[L]],2),1)*1,"")</f>
        <v>0</v>
      </c>
      <c r="H302" s="27">
        <f>IFERROR(IF(Table1[[#This Row],[Skott]]=10,"",RIGHT(Table1[[#This Row],[L]],1))*1,"")</f>
        <v>0</v>
      </c>
      <c r="I302" s="27" t="str">
        <f>IFERROR(LEFT(Table1[[#This Row],[S]],1)*1,"")</f>
        <v/>
      </c>
      <c r="J302" s="27" t="str">
        <f>IFERROR(RIGHT(LEFT(Table1[[#This Row],[S]],2),1)*1,"")</f>
        <v/>
      </c>
      <c r="K302">
        <f>IF(Table1[[#This Row],[Plac]]="",0,IFERROR(VLOOKUP(Table1[[#This Row],[Plac]],Referens!$B$16:$C$28,2,0),1))</f>
        <v>7</v>
      </c>
      <c r="L302">
        <f>Table1[[#This Row],[Poäng]]</f>
        <v>7</v>
      </c>
      <c r="M302">
        <v>8</v>
      </c>
      <c r="N302">
        <v>37</v>
      </c>
      <c r="O302" t="s">
        <v>461</v>
      </c>
      <c r="P302" s="10" t="s">
        <v>13</v>
      </c>
      <c r="Q302">
        <v>20</v>
      </c>
      <c r="R302"/>
      <c r="S302" s="25">
        <v>0.83888888888888891</v>
      </c>
      <c r="T302" t="s">
        <v>14</v>
      </c>
      <c r="U302" s="25">
        <v>0.83888888888888891</v>
      </c>
      <c r="V302" s="25">
        <v>0.1763888888888889</v>
      </c>
    </row>
    <row r="303" spans="1:23" ht="16.5" x14ac:dyDescent="0.25">
      <c r="A303" t="s">
        <v>45</v>
      </c>
      <c r="B303" t="s">
        <v>483</v>
      </c>
      <c r="C303">
        <v>15</v>
      </c>
      <c r="D303">
        <f>Table1[[#This Row],[Skott]]-SUM(Table1[[#This Row],[T1]:[T5]])</f>
        <v>8</v>
      </c>
      <c r="E303" s="29">
        <f>IFERROR(-(SUM(Table1[[#This Row],[T1]:[T5]])-Table1[[#This Row],[Skott]])/Table1[[#This Row],[Skott]],"")</f>
        <v>0.53333333333333333</v>
      </c>
      <c r="F303" s="27">
        <f>IFERROR(LEFT(Table1[[#This Row],[L]],1)*1,"")</f>
        <v>3</v>
      </c>
      <c r="G303" s="27">
        <f>IFERROR(RIGHT(LEFT(Table1[[#This Row],[L]],2),1)*1,"")</f>
        <v>2</v>
      </c>
      <c r="H303" s="27">
        <f>IFERROR(IF(Table1[[#This Row],[Skott]]=10,"",RIGHT(Table1[[#This Row],[L]],1))*1,"")</f>
        <v>2</v>
      </c>
      <c r="I303" s="27" t="str">
        <f>IFERROR(LEFT(Table1[[#This Row],[S]],1)*1,"")</f>
        <v/>
      </c>
      <c r="J303" s="27" t="str">
        <f>IFERROR(RIGHT(LEFT(Table1[[#This Row],[S]],2),1)*1,"")</f>
        <v/>
      </c>
      <c r="K303">
        <f>IF(Table1[[#This Row],[Plac]]="",0,IFERROR(VLOOKUP(Table1[[#This Row],[Plac]],Referens!$B$16:$C$28,2,0),1))</f>
        <v>6</v>
      </c>
      <c r="L303">
        <f>Table1[[#This Row],[Poäng]]</f>
        <v>6</v>
      </c>
      <c r="M303">
        <v>9</v>
      </c>
      <c r="N303">
        <v>28</v>
      </c>
      <c r="O303" t="s">
        <v>462</v>
      </c>
      <c r="P303" s="10" t="s">
        <v>13</v>
      </c>
      <c r="Q303">
        <v>32</v>
      </c>
      <c r="R303"/>
      <c r="S303" s="25">
        <v>0.85624999999999996</v>
      </c>
      <c r="T303" t="s">
        <v>14</v>
      </c>
      <c r="U303" s="25">
        <v>0.85624999999999996</v>
      </c>
      <c r="V303" s="25">
        <v>0.19375000000000001</v>
      </c>
    </row>
    <row r="304" spans="1:23" ht="16.5" x14ac:dyDescent="0.25">
      <c r="A304" t="s">
        <v>45</v>
      </c>
      <c r="B304" t="s">
        <v>483</v>
      </c>
      <c r="C304">
        <v>15</v>
      </c>
      <c r="D304">
        <f>Table1[[#This Row],[Skott]]-SUM(Table1[[#This Row],[T1]:[T5]])</f>
        <v>8</v>
      </c>
      <c r="E304" s="29">
        <f>IFERROR(-(SUM(Table1[[#This Row],[T1]:[T5]])-Table1[[#This Row],[Skott]])/Table1[[#This Row],[Skott]],"")</f>
        <v>0.53333333333333333</v>
      </c>
      <c r="F304" s="27">
        <f>IFERROR(LEFT(Table1[[#This Row],[L]],1)*1,"")</f>
        <v>1</v>
      </c>
      <c r="G304" s="27">
        <f>IFERROR(RIGHT(LEFT(Table1[[#This Row],[L]],2),1)*1,"")</f>
        <v>3</v>
      </c>
      <c r="H304" s="27">
        <f>IFERROR(IF(Table1[[#This Row],[Skott]]=10,"",RIGHT(Table1[[#This Row],[L]],1))*1,"")</f>
        <v>3</v>
      </c>
      <c r="I304" s="27" t="str">
        <f>IFERROR(LEFT(Table1[[#This Row],[S]],1)*1,"")</f>
        <v/>
      </c>
      <c r="J304" s="27" t="str">
        <f>IFERROR(RIGHT(LEFT(Table1[[#This Row],[S]],2),1)*1,"")</f>
        <v/>
      </c>
      <c r="K304">
        <f>IF(Table1[[#This Row],[Plac]]="",0,IFERROR(VLOOKUP(Table1[[#This Row],[Plac]],Referens!$B$16:$C$28,2,0),1))</f>
        <v>4</v>
      </c>
      <c r="L304">
        <f>Table1[[#This Row],[Poäng]]</f>
        <v>4</v>
      </c>
      <c r="M304">
        <v>11</v>
      </c>
      <c r="N304">
        <v>34</v>
      </c>
      <c r="O304" t="s">
        <v>364</v>
      </c>
      <c r="P304" s="10" t="s">
        <v>13</v>
      </c>
      <c r="Q304">
        <v>13</v>
      </c>
      <c r="R304"/>
      <c r="S304" s="25">
        <v>0.93958333333333333</v>
      </c>
      <c r="T304" t="s">
        <v>14</v>
      </c>
      <c r="U304" s="25">
        <v>0.93958333333333333</v>
      </c>
      <c r="V304" s="25">
        <v>0.27708333333333335</v>
      </c>
    </row>
    <row r="305" spans="1:23" ht="16.5" x14ac:dyDescent="0.25">
      <c r="A305" t="s">
        <v>108</v>
      </c>
      <c r="B305" t="s">
        <v>483</v>
      </c>
      <c r="C305">
        <v>15</v>
      </c>
      <c r="D305">
        <f>Table1[[#This Row],[Skott]]-SUM(Table1[[#This Row],[T1]:[T5]])</f>
        <v>9</v>
      </c>
      <c r="E305" s="29">
        <f>IFERROR(-(SUM(Table1[[#This Row],[T1]:[T5]])-Table1[[#This Row],[Skott]])/Table1[[#This Row],[Skott]],"")</f>
        <v>0.6</v>
      </c>
      <c r="F305" s="27">
        <f>IFERROR(LEFT(Table1[[#This Row],[L]],1)*1,"")</f>
        <v>2</v>
      </c>
      <c r="G305" s="27">
        <f>IFERROR(RIGHT(LEFT(Table1[[#This Row],[L]],2),1)*1,"")</f>
        <v>2</v>
      </c>
      <c r="H305" s="27">
        <f>IFERROR(IF(Table1[[#This Row],[Skott]]=10,"",RIGHT(Table1[[#This Row],[L]],1))*1,"")</f>
        <v>2</v>
      </c>
      <c r="I305" s="27" t="str">
        <f>IFERROR(LEFT(Table1[[#This Row],[S]],1)*1,"")</f>
        <v/>
      </c>
      <c r="J305" s="27" t="str">
        <f>IFERROR(RIGHT(LEFT(Table1[[#This Row],[S]],2),1)*1,"")</f>
        <v/>
      </c>
      <c r="K305">
        <f>IF(Table1[[#This Row],[Plac]]="",0,IFERROR(VLOOKUP(Table1[[#This Row],[Plac]],Referens!$B$16:$C$28,2,0),1))</f>
        <v>15</v>
      </c>
      <c r="L305">
        <f>Table1[[#This Row],[Poäng]]</f>
        <v>15</v>
      </c>
      <c r="M305">
        <v>1</v>
      </c>
      <c r="N305">
        <v>49</v>
      </c>
      <c r="O305" t="s">
        <v>109</v>
      </c>
      <c r="P305" s="10" t="s">
        <v>13</v>
      </c>
      <c r="Q305">
        <v>2</v>
      </c>
      <c r="R305"/>
      <c r="S305" s="25">
        <v>0.67013888888888884</v>
      </c>
      <c r="T305" t="s">
        <v>14</v>
      </c>
      <c r="U305" s="25">
        <v>0.67013888888888884</v>
      </c>
      <c r="V305" t="s">
        <v>14</v>
      </c>
    </row>
    <row r="306" spans="1:23" ht="16.5" x14ac:dyDescent="0.25">
      <c r="A306" t="s">
        <v>94</v>
      </c>
      <c r="B306" t="s">
        <v>483</v>
      </c>
      <c r="C306">
        <v>15</v>
      </c>
      <c r="D306">
        <f>Table1[[#This Row],[Skott]]-SUM(Table1[[#This Row],[T1]:[T5]])</f>
        <v>9</v>
      </c>
      <c r="E306" s="29">
        <f>IFERROR(-(SUM(Table1[[#This Row],[T1]:[T5]])-Table1[[#This Row],[Skott]])/Table1[[#This Row],[Skott]],"")</f>
        <v>0.6</v>
      </c>
      <c r="F306" s="27">
        <f>IFERROR(LEFT(Table1[[#This Row],[L]],1)*1,"")</f>
        <v>2</v>
      </c>
      <c r="G306" s="27">
        <f>IFERROR(RIGHT(LEFT(Table1[[#This Row],[L]],2),1)*1,"")</f>
        <v>2</v>
      </c>
      <c r="H306" s="27">
        <f>IFERROR(IF(Table1[[#This Row],[Skott]]=10,"",RIGHT(Table1[[#This Row],[L]],1))*1,"")</f>
        <v>2</v>
      </c>
      <c r="I306" s="27" t="str">
        <f>IFERROR(LEFT(Table1[[#This Row],[S]],1)*1,"")</f>
        <v/>
      </c>
      <c r="J306" s="27" t="str">
        <f>IFERROR(RIGHT(LEFT(Table1[[#This Row],[S]],2),1)*1,"")</f>
        <v/>
      </c>
      <c r="K306">
        <f>IF(Table1[[#This Row],[Plac]]="",0,IFERROR(VLOOKUP(Table1[[#This Row],[Plac]],Referens!$B$16:$C$28,2,0),1))</f>
        <v>15</v>
      </c>
      <c r="L306">
        <f>Table1[[#This Row],[Poäng]]</f>
        <v>15</v>
      </c>
      <c r="M306">
        <v>1</v>
      </c>
      <c r="N306">
        <v>64</v>
      </c>
      <c r="O306" t="s">
        <v>95</v>
      </c>
      <c r="P306" s="10" t="s">
        <v>13</v>
      </c>
      <c r="Q306">
        <v>22</v>
      </c>
      <c r="R306"/>
      <c r="S306" s="25">
        <v>0.57499999999999996</v>
      </c>
      <c r="T306" t="s">
        <v>14</v>
      </c>
      <c r="U306" s="25">
        <v>0.57499999999999996</v>
      </c>
      <c r="V306" t="s">
        <v>14</v>
      </c>
    </row>
    <row r="307" spans="1:23" ht="16.5" x14ac:dyDescent="0.25">
      <c r="A307" t="s">
        <v>94</v>
      </c>
      <c r="B307" t="s">
        <v>483</v>
      </c>
      <c r="C307">
        <v>15</v>
      </c>
      <c r="D307">
        <f>Table1[[#This Row],[Skott]]-SUM(Table1[[#This Row],[T1]:[T5]])</f>
        <v>8</v>
      </c>
      <c r="E307" s="29">
        <f>IFERROR(-(SUM(Table1[[#This Row],[T1]:[T5]])-Table1[[#This Row],[Skott]])/Table1[[#This Row],[Skott]],"")</f>
        <v>0.53333333333333333</v>
      </c>
      <c r="F307" s="27">
        <f>IFERROR(LEFT(Table1[[#This Row],[L]],1)*1,"")</f>
        <v>3</v>
      </c>
      <c r="G307" s="27">
        <f>IFERROR(RIGHT(LEFT(Table1[[#This Row],[L]],2),1)*1,"")</f>
        <v>2</v>
      </c>
      <c r="H307" s="27">
        <f>IFERROR(IF(Table1[[#This Row],[Skott]]=10,"",RIGHT(Table1[[#This Row],[L]],1))*1,"")</f>
        <v>2</v>
      </c>
      <c r="I307" s="27" t="str">
        <f>IFERROR(LEFT(Table1[[#This Row],[S]],1)*1,"")</f>
        <v/>
      </c>
      <c r="J307" s="27" t="str">
        <f>IFERROR(RIGHT(LEFT(Table1[[#This Row],[S]],2),1)*1,"")</f>
        <v/>
      </c>
      <c r="K307">
        <f>IF(Table1[[#This Row],[Plac]]="",0,IFERROR(VLOOKUP(Table1[[#This Row],[Plac]],Referens!$B$16:$C$28,2,0),1))</f>
        <v>13</v>
      </c>
      <c r="L307">
        <f>Table1[[#This Row],[Poäng]]</f>
        <v>13</v>
      </c>
      <c r="M307">
        <v>2</v>
      </c>
      <c r="N307">
        <v>62</v>
      </c>
      <c r="O307" t="s">
        <v>96</v>
      </c>
      <c r="P307" s="10" t="s">
        <v>13</v>
      </c>
      <c r="Q307">
        <v>32</v>
      </c>
      <c r="R307"/>
      <c r="S307" s="25">
        <v>0.63402777777777775</v>
      </c>
      <c r="T307" t="s">
        <v>14</v>
      </c>
      <c r="U307" s="25">
        <v>0.63402777777777775</v>
      </c>
      <c r="V307" s="25">
        <v>5.9027777777777776E-2</v>
      </c>
    </row>
    <row r="308" spans="1:23" ht="16.5" x14ac:dyDescent="0.25">
      <c r="A308" t="s">
        <v>485</v>
      </c>
      <c r="B308" t="s">
        <v>483</v>
      </c>
      <c r="C308">
        <v>20</v>
      </c>
      <c r="D308">
        <f>Table1[[#This Row],[Skott]]-SUM(Table1[[#This Row],[T1]:[T5]])</f>
        <v>6</v>
      </c>
      <c r="E308" s="29">
        <f>IFERROR(-(SUM(Table1[[#This Row],[T1]:[T5]])-Table1[[#This Row],[Skott]])/Table1[[#This Row],[Skott]],"")</f>
        <v>0.3</v>
      </c>
      <c r="F308" s="27">
        <f>IFERROR(LEFT(Table1[[#This Row],[L]],1)*1,"")</f>
        <v>4</v>
      </c>
      <c r="G308" s="27">
        <f>IFERROR(RIGHT(LEFT(Table1[[#This Row],[L]],2),1)*1,"")</f>
        <v>4</v>
      </c>
      <c r="H308" s="30"/>
      <c r="I308" s="27">
        <f>IFERROR(LEFT(Table1[[#This Row],[S]],1)*1,"")</f>
        <v>3</v>
      </c>
      <c r="J308" s="27">
        <f>IFERROR(RIGHT(LEFT(Table1[[#This Row],[S]],2),1)*1,"")</f>
        <v>3</v>
      </c>
      <c r="K308">
        <f>IF(Table1[[#This Row],[Plac]]="",0,IFERROR(VLOOKUP(Table1[[#This Row],[Plac]],Referens!$B$16:$C$28,2,0),1))</f>
        <v>13</v>
      </c>
      <c r="L308">
        <f>Table1[[#This Row],[Poäng]]</f>
        <v>13</v>
      </c>
      <c r="M308">
        <v>2</v>
      </c>
      <c r="N308">
        <v>99</v>
      </c>
      <c r="O308" t="s">
        <v>475</v>
      </c>
      <c r="P308" s="10" t="s">
        <v>13</v>
      </c>
      <c r="Q308">
        <v>4</v>
      </c>
      <c r="R308">
        <v>3</v>
      </c>
      <c r="S308" s="25">
        <v>0.85624999999999996</v>
      </c>
      <c r="T308" t="s">
        <v>14</v>
      </c>
      <c r="U308" s="25">
        <v>0.85624999999999996</v>
      </c>
      <c r="V308" s="25">
        <v>0.1701388888888889</v>
      </c>
    </row>
    <row r="309" spans="1:23" x14ac:dyDescent="0.25">
      <c r="A309" t="s">
        <v>45</v>
      </c>
      <c r="B309" t="s">
        <v>483</v>
      </c>
      <c r="C309">
        <v>15</v>
      </c>
      <c r="D309">
        <f>Table1[[#This Row],[Skott]]-SUM(Table1[[#This Row],[T1]:[T5]])</f>
        <v>10</v>
      </c>
      <c r="E309" s="29">
        <f>IFERROR(-(SUM(Table1[[#This Row],[T1]:[T5]])-Table1[[#This Row],[Skott]])/Table1[[#This Row],[Skott]],"")</f>
        <v>0.66666666666666663</v>
      </c>
      <c r="F309" s="27">
        <f>IFERROR(LEFT(Table1[[#This Row],[L]],1)*1,"")</f>
        <v>1</v>
      </c>
      <c r="G309" s="27">
        <f>IFERROR(RIGHT(LEFT(Table1[[#This Row],[L]],2),1)*1,"")</f>
        <v>2</v>
      </c>
      <c r="H309" s="27">
        <f>IFERROR(IF(Table1[[#This Row],[Skott]]=10,"",RIGHT(Table1[[#This Row],[L]],1))*1,"")</f>
        <v>2</v>
      </c>
      <c r="I309" s="27" t="str">
        <f>IFERROR(LEFT(Table1[[#This Row],[S]],1)*1,"")</f>
        <v/>
      </c>
      <c r="J309" s="27" t="str">
        <f>IFERROR(RIGHT(LEFT(Table1[[#This Row],[S]],2),1)*1,"")</f>
        <v/>
      </c>
      <c r="K309">
        <f>IF(Table1[[#This Row],[Plac]]="",0,IFERROR(VLOOKUP(Table1[[#This Row],[Plac]],Referens!$B$16:$C$28,2,0),1))</f>
        <v>10</v>
      </c>
      <c r="L309">
        <f>Table1[[#This Row],[Poäng]]</f>
        <v>10</v>
      </c>
      <c r="M309">
        <v>5</v>
      </c>
      <c r="N309">
        <v>30</v>
      </c>
      <c r="O309" t="s">
        <v>458</v>
      </c>
      <c r="P309" t="s">
        <v>459</v>
      </c>
      <c r="Q309">
        <v>12</v>
      </c>
      <c r="R309"/>
      <c r="S309" s="25">
        <v>0.7729166666666667</v>
      </c>
      <c r="T309" t="s">
        <v>14</v>
      </c>
      <c r="U309" s="25">
        <v>0.7729166666666667</v>
      </c>
      <c r="V309" s="25">
        <v>0.11041666666666666</v>
      </c>
    </row>
    <row r="310" spans="1:23" x14ac:dyDescent="0.25">
      <c r="A310" t="s">
        <v>45</v>
      </c>
      <c r="B310" t="s">
        <v>483</v>
      </c>
      <c r="C310">
        <v>15</v>
      </c>
      <c r="D310">
        <f>Table1[[#This Row],[Skott]]-SUM(Table1[[#This Row],[T1]:[T5]])</f>
        <v>7</v>
      </c>
      <c r="E310" s="29">
        <f>IFERROR(-(SUM(Table1[[#This Row],[T1]:[T5]])-Table1[[#This Row],[Skott]])/Table1[[#This Row],[Skott]],"")</f>
        <v>0.46666666666666667</v>
      </c>
      <c r="F310" s="27">
        <f>IFERROR(LEFT(Table1[[#This Row],[L]],1)*1,"")</f>
        <v>4</v>
      </c>
      <c r="G310" s="27">
        <f>IFERROR(RIGHT(LEFT(Table1[[#This Row],[L]],2),1)*1,"")</f>
        <v>2</v>
      </c>
      <c r="H310" s="27">
        <f>IFERROR(IF(Table1[[#This Row],[Skott]]=10,"",RIGHT(Table1[[#This Row],[L]],1))*1,"")</f>
        <v>2</v>
      </c>
      <c r="I310" s="27" t="str">
        <f>IFERROR(LEFT(Table1[[#This Row],[S]],1)*1,"")</f>
        <v/>
      </c>
      <c r="J310" s="27" t="str">
        <f>IFERROR(RIGHT(LEFT(Table1[[#This Row],[S]],2),1)*1,"")</f>
        <v/>
      </c>
      <c r="K310">
        <f>IF(Table1[[#This Row],[Plac]]="",0,IFERROR(VLOOKUP(Table1[[#This Row],[Plac]],Referens!$B$16:$C$28,2,0),1))</f>
        <v>8</v>
      </c>
      <c r="L310">
        <f>Table1[[#This Row],[Poäng]]</f>
        <v>8</v>
      </c>
      <c r="M310">
        <v>7</v>
      </c>
      <c r="N310">
        <v>33</v>
      </c>
      <c r="O310" t="s">
        <v>460</v>
      </c>
      <c r="P310" t="s">
        <v>459</v>
      </c>
      <c r="Q310">
        <v>42</v>
      </c>
      <c r="R310"/>
      <c r="S310" s="25">
        <v>0.81805555555555554</v>
      </c>
      <c r="T310" t="s">
        <v>14</v>
      </c>
      <c r="U310" s="25">
        <v>0.81805555555555554</v>
      </c>
      <c r="V310" s="25">
        <v>0.15555555555555556</v>
      </c>
    </row>
    <row r="311" spans="1:23" ht="16.5" x14ac:dyDescent="0.25">
      <c r="A311" t="s">
        <v>0</v>
      </c>
      <c r="B311" t="s">
        <v>356</v>
      </c>
      <c r="C311">
        <v>10</v>
      </c>
      <c r="D311">
        <f>Table1[[#This Row],[Skott]]-SUM(Table1[[#This Row],[T1]:[T5]])</f>
        <v>8</v>
      </c>
      <c r="E311" s="29">
        <f>IFERROR(-(SUM(Table1[[#This Row],[T1]:[T5]])-Table1[[#This Row],[Skott]])/Table1[[#This Row],[Skott]],"")</f>
        <v>0.8</v>
      </c>
      <c r="F311" s="27">
        <f>IFERROR(LEFT(Table1[[#This Row],[L]],1)*1,"")</f>
        <v>0</v>
      </c>
      <c r="G311" s="27">
        <f>IFERROR(RIGHT(LEFT(Table1[[#This Row],[L]],2),1)*1,"")</f>
        <v>2</v>
      </c>
      <c r="H311" s="27" t="str">
        <f>IFERROR(IF(Table1[[#This Row],[Skott]]=10,"",RIGHT(Table1[[#This Row],[L]],1))*1,"")</f>
        <v/>
      </c>
      <c r="I311" s="27" t="str">
        <f>IFERROR(LEFT(Table1[[#This Row],[S]],1)*1,"")</f>
        <v/>
      </c>
      <c r="J311" s="27" t="str">
        <f>IFERROR(RIGHT(LEFT(Table1[[#This Row],[S]],2),1)*1,"")</f>
        <v/>
      </c>
      <c r="K311">
        <f>IF(Table1[[#This Row],[Plac]]="",0,IFERROR(VLOOKUP(Table1[[#This Row],[Plac]],Referens!$B$16:$C$28,2,0),1))</f>
        <v>10</v>
      </c>
      <c r="L311">
        <v>5</v>
      </c>
      <c r="M311" s="9">
        <v>5</v>
      </c>
      <c r="N311" s="9">
        <v>5</v>
      </c>
      <c r="O311" s="10" t="s">
        <v>22</v>
      </c>
      <c r="P311" s="10" t="s">
        <v>23</v>
      </c>
      <c r="Q311" s="23" t="s">
        <v>325</v>
      </c>
      <c r="R311" s="23"/>
      <c r="S311" s="11">
        <v>0.45347222222222222</v>
      </c>
      <c r="T311" s="11">
        <v>4.1666666666666664E-2</v>
      </c>
      <c r="U311" s="11">
        <v>0.49513888888888891</v>
      </c>
      <c r="V311" s="11">
        <v>0.17708333333333334</v>
      </c>
      <c r="W311" s="10"/>
    </row>
    <row r="312" spans="1:23" ht="16.5" x14ac:dyDescent="0.25">
      <c r="A312" t="s">
        <v>0</v>
      </c>
      <c r="B312" t="s">
        <v>356</v>
      </c>
      <c r="C312">
        <v>10</v>
      </c>
      <c r="D312">
        <f>Table1[[#This Row],[Skott]]-SUM(Table1[[#This Row],[T1]:[T5]])</f>
        <v>1</v>
      </c>
      <c r="E312" s="29">
        <f>IFERROR(-(SUM(Table1[[#This Row],[T1]:[T5]])-Table1[[#This Row],[Skott]])/Table1[[#This Row],[Skott]],"")</f>
        <v>0.1</v>
      </c>
      <c r="F312" s="27">
        <f>IFERROR(LEFT(Table1[[#This Row],[L]],1)*1,"")</f>
        <v>4</v>
      </c>
      <c r="G312" s="27">
        <f>IFERROR(RIGHT(LEFT(Table1[[#This Row],[L]],2),1)*1,"")</f>
        <v>5</v>
      </c>
      <c r="H312" s="27" t="str">
        <f>IFERROR(IF(Table1[[#This Row],[Skott]]=10,"",RIGHT(Table1[[#This Row],[L]],1))*1,"")</f>
        <v/>
      </c>
      <c r="I312" s="27" t="str">
        <f>IFERROR(LEFT(Table1[[#This Row],[S]],1)*1,"")</f>
        <v/>
      </c>
      <c r="J312" s="27" t="str">
        <f>IFERROR(RIGHT(LEFT(Table1[[#This Row],[S]],2),1)*1,"")</f>
        <v/>
      </c>
      <c r="K312">
        <f>IF(Table1[[#This Row],[Plac]]="",0,IFERROR(VLOOKUP(Table1[[#This Row],[Plac]],Referens!$B$16:$C$28,2,0),1))</f>
        <v>4</v>
      </c>
      <c r="L312">
        <v>5</v>
      </c>
      <c r="M312" s="9">
        <v>11</v>
      </c>
      <c r="N312" s="9">
        <v>12</v>
      </c>
      <c r="O312" s="10" t="s">
        <v>31</v>
      </c>
      <c r="P312" s="10" t="s">
        <v>23</v>
      </c>
      <c r="Q312" s="23">
        <v>45</v>
      </c>
      <c r="R312" s="23"/>
      <c r="S312" s="11">
        <v>0.51458333333333328</v>
      </c>
      <c r="T312" s="11">
        <v>0.1875</v>
      </c>
      <c r="U312" s="11">
        <v>0.70208333333333328</v>
      </c>
      <c r="V312" s="11">
        <v>0.3840277777777778</v>
      </c>
      <c r="W312" s="10"/>
    </row>
    <row r="313" spans="1:23" ht="16.5" x14ac:dyDescent="0.25">
      <c r="A313" t="s">
        <v>0</v>
      </c>
      <c r="B313" t="s">
        <v>356</v>
      </c>
      <c r="C313">
        <v>10</v>
      </c>
      <c r="D313">
        <f>Table1[[#This Row],[Skott]]-SUM(Table1[[#This Row],[T1]:[T5]])</f>
        <v>2</v>
      </c>
      <c r="E313" s="29">
        <f>IFERROR(-(SUM(Table1[[#This Row],[T1]:[T5]])-Table1[[#This Row],[Skott]])/Table1[[#This Row],[Skott]],"")</f>
        <v>0.2</v>
      </c>
      <c r="F313" s="27">
        <f>IFERROR(LEFT(Table1[[#This Row],[L]],1)*1,"")</f>
        <v>5</v>
      </c>
      <c r="G313" s="27">
        <f>IFERROR(RIGHT(LEFT(Table1[[#This Row],[L]],2),1)*1,"")</f>
        <v>3</v>
      </c>
      <c r="H313" s="27" t="str">
        <f>IFERROR(IF(Table1[[#This Row],[Skott]]=10,"",RIGHT(Table1[[#This Row],[L]],1))*1,"")</f>
        <v/>
      </c>
      <c r="I313" s="27" t="str">
        <f>IFERROR(LEFT(Table1[[#This Row],[S]],1)*1,"")</f>
        <v/>
      </c>
      <c r="J313" s="27" t="str">
        <f>IFERROR(RIGHT(LEFT(Table1[[#This Row],[S]],2),1)*1,"")</f>
        <v/>
      </c>
      <c r="K313">
        <f>IF(Table1[[#This Row],[Plac]]="",0,IFERROR(VLOOKUP(Table1[[#This Row],[Plac]],Referens!$B$16:$C$28,2,0),1))</f>
        <v>3</v>
      </c>
      <c r="L313">
        <v>5</v>
      </c>
      <c r="M313" s="9">
        <v>12</v>
      </c>
      <c r="N313" s="9">
        <v>10</v>
      </c>
      <c r="O313" s="10" t="s">
        <v>32</v>
      </c>
      <c r="P313" s="10" t="s">
        <v>23</v>
      </c>
      <c r="Q313" s="23">
        <v>53</v>
      </c>
      <c r="R313" s="23"/>
      <c r="S313" s="11">
        <v>0.55277777777777781</v>
      </c>
      <c r="T313" s="11">
        <v>0.16666666666666666</v>
      </c>
      <c r="U313" s="11">
        <v>0.71944444444444444</v>
      </c>
      <c r="V313" s="11">
        <v>0.40138888888888891</v>
      </c>
      <c r="W313" s="10"/>
    </row>
    <row r="314" spans="1:23" ht="16.5" x14ac:dyDescent="0.25">
      <c r="A314" t="s">
        <v>36</v>
      </c>
      <c r="B314" t="s">
        <v>356</v>
      </c>
      <c r="C314">
        <v>10</v>
      </c>
      <c r="D314">
        <f>Table1[[#This Row],[Skott]]-SUM(Table1[[#This Row],[T1]:[T5]])</f>
        <v>2</v>
      </c>
      <c r="E314" s="29">
        <f>IFERROR(-(SUM(Table1[[#This Row],[T1]:[T5]])-Table1[[#This Row],[Skott]])/Table1[[#This Row],[Skott]],"")</f>
        <v>0.2</v>
      </c>
      <c r="F314" s="27">
        <f>IFERROR(LEFT(Table1[[#This Row],[L]],1)*1,"")</f>
        <v>3</v>
      </c>
      <c r="G314" s="27">
        <f>IFERROR(RIGHT(LEFT(Table1[[#This Row],[L]],2),1)*1,"")</f>
        <v>5</v>
      </c>
      <c r="H314" s="27" t="str">
        <f>IFERROR(IF(Table1[[#This Row],[Skott]]=10,"",RIGHT(Table1[[#This Row],[L]],1))*1,"")</f>
        <v/>
      </c>
      <c r="I314" s="27" t="str">
        <f>IFERROR(LEFT(Table1[[#This Row],[S]],1)*1,"")</f>
        <v/>
      </c>
      <c r="J314" s="27" t="str">
        <f>IFERROR(RIGHT(LEFT(Table1[[#This Row],[S]],2),1)*1,"")</f>
        <v/>
      </c>
      <c r="K314">
        <f>IF(Table1[[#This Row],[Plac]]="",0,IFERROR(VLOOKUP(Table1[[#This Row],[Plac]],Referens!$B$16:$C$28,2,0),1))</f>
        <v>10</v>
      </c>
      <c r="L314">
        <v>5</v>
      </c>
      <c r="M314" s="9">
        <v>5</v>
      </c>
      <c r="N314" s="9">
        <v>19</v>
      </c>
      <c r="O314" s="10" t="s">
        <v>42</v>
      </c>
      <c r="P314" s="10" t="s">
        <v>23</v>
      </c>
      <c r="Q314" s="23">
        <v>35</v>
      </c>
      <c r="R314" s="23"/>
      <c r="S314" s="11">
        <v>0.47013888888888888</v>
      </c>
      <c r="T314" s="11">
        <v>0.16666666666666666</v>
      </c>
      <c r="U314" s="11">
        <v>0.63680555555555551</v>
      </c>
      <c r="V314" s="11">
        <v>0.25277777777777777</v>
      </c>
      <c r="W314" s="10"/>
    </row>
    <row r="315" spans="1:23" ht="16.5" x14ac:dyDescent="0.25">
      <c r="A315" t="s">
        <v>36</v>
      </c>
      <c r="B315" t="s">
        <v>356</v>
      </c>
      <c r="C315">
        <v>10</v>
      </c>
      <c r="D315">
        <f>Table1[[#This Row],[Skott]]-SUM(Table1[[#This Row],[T1]:[T5]])</f>
        <v>3</v>
      </c>
      <c r="E315" s="29">
        <f>IFERROR(-(SUM(Table1[[#This Row],[T1]:[T5]])-Table1[[#This Row],[Skott]])/Table1[[#This Row],[Skott]],"")</f>
        <v>0.3</v>
      </c>
      <c r="F315" s="27">
        <f>IFERROR(LEFT(Table1[[#This Row],[L]],1)*1,"")</f>
        <v>3</v>
      </c>
      <c r="G315" s="27">
        <f>IFERROR(RIGHT(LEFT(Table1[[#This Row],[L]],2),1)*1,"")</f>
        <v>4</v>
      </c>
      <c r="H315" s="27" t="str">
        <f>IFERROR(IF(Table1[[#This Row],[Skott]]=10,"",RIGHT(Table1[[#This Row],[L]],1))*1,"")</f>
        <v/>
      </c>
      <c r="I315" s="27" t="str">
        <f>IFERROR(LEFT(Table1[[#This Row],[S]],1)*1,"")</f>
        <v/>
      </c>
      <c r="J315" s="27" t="str">
        <f>IFERROR(RIGHT(LEFT(Table1[[#This Row],[S]],2),1)*1,"")</f>
        <v/>
      </c>
      <c r="K315">
        <f>IF(Table1[[#This Row],[Plac]]="",0,IFERROR(VLOOKUP(Table1[[#This Row],[Plac]],Referens!$B$16:$C$28,2,0),1))</f>
        <v>8</v>
      </c>
      <c r="L315">
        <v>5</v>
      </c>
      <c r="M315" s="9">
        <v>7</v>
      </c>
      <c r="N315" s="9">
        <v>15</v>
      </c>
      <c r="O315" s="10" t="s">
        <v>44</v>
      </c>
      <c r="P315" s="10" t="s">
        <v>23</v>
      </c>
      <c r="Q315" s="23">
        <v>34</v>
      </c>
      <c r="R315" s="23"/>
      <c r="S315" s="11">
        <v>0.56805555555555554</v>
      </c>
      <c r="T315" s="11">
        <v>0.14583333333333334</v>
      </c>
      <c r="U315" s="11">
        <v>0.71388888888888891</v>
      </c>
      <c r="V315" s="11">
        <v>0.3298611111111111</v>
      </c>
      <c r="W315" s="10"/>
    </row>
    <row r="316" spans="1:23" ht="16.5" x14ac:dyDescent="0.25">
      <c r="A316" t="s">
        <v>45</v>
      </c>
      <c r="B316" t="s">
        <v>356</v>
      </c>
      <c r="C316">
        <v>15</v>
      </c>
      <c r="D316">
        <f>Table1[[#This Row],[Skott]]-SUM(Table1[[#This Row],[T1]:[T5]])</f>
        <v>5</v>
      </c>
      <c r="E316" s="29">
        <f>IFERROR(-(SUM(Table1[[#This Row],[T1]:[T5]])-Table1[[#This Row],[Skott]])/Table1[[#This Row],[Skott]],"")</f>
        <v>0.33333333333333331</v>
      </c>
      <c r="F316" s="27">
        <f>IFERROR(LEFT(Table1[[#This Row],[L]],1)*1,"")</f>
        <v>3</v>
      </c>
      <c r="G316" s="27">
        <f>IFERROR(RIGHT(LEFT(Table1[[#This Row],[L]],2),1)*1,"")</f>
        <v>4</v>
      </c>
      <c r="H316" s="27">
        <f>IFERROR(IF(Table1[[#This Row],[Skott]]=10,"",RIGHT(Table1[[#This Row],[L]],1))*1,"")</f>
        <v>3</v>
      </c>
      <c r="I316" s="27" t="str">
        <f>IFERROR(LEFT(Table1[[#This Row],[S]],1)*1,"")</f>
        <v/>
      </c>
      <c r="J316" s="27" t="str">
        <f>IFERROR(RIGHT(LEFT(Table1[[#This Row],[S]],2),1)*1,"")</f>
        <v/>
      </c>
      <c r="K316">
        <f>IF(Table1[[#This Row],[Plac]]="",0,IFERROR(VLOOKUP(Table1[[#This Row],[Plac]],Referens!$B$16:$C$28,2,0),1))</f>
        <v>6</v>
      </c>
      <c r="L316">
        <f>Table1[[#This Row],[Poäng]]</f>
        <v>6</v>
      </c>
      <c r="M316" s="9">
        <v>9</v>
      </c>
      <c r="N316" s="9">
        <v>34</v>
      </c>
      <c r="O316" s="10" t="s">
        <v>55</v>
      </c>
      <c r="P316" s="10" t="s">
        <v>23</v>
      </c>
      <c r="Q316" s="23">
        <v>343</v>
      </c>
      <c r="R316" s="23"/>
      <c r="S316" s="11">
        <v>0.62222222222222223</v>
      </c>
      <c r="T316" s="11">
        <v>0.20833333333333334</v>
      </c>
      <c r="U316" s="11">
        <v>0.8305555555555556</v>
      </c>
      <c r="V316" s="11">
        <v>0.2361111111111111</v>
      </c>
      <c r="W316" s="10"/>
    </row>
    <row r="317" spans="1:23" ht="16.5" x14ac:dyDescent="0.25">
      <c r="A317" t="s">
        <v>45</v>
      </c>
      <c r="B317" t="s">
        <v>356</v>
      </c>
      <c r="C317">
        <v>15</v>
      </c>
      <c r="D317">
        <f>Table1[[#This Row],[Skott]]-SUM(Table1[[#This Row],[T1]:[T5]])</f>
        <v>1</v>
      </c>
      <c r="E317" s="29">
        <f>IFERROR(-(SUM(Table1[[#This Row],[T1]:[T5]])-Table1[[#This Row],[Skott]])/Table1[[#This Row],[Skott]],"")</f>
        <v>6.6666666666666666E-2</v>
      </c>
      <c r="F317" s="27">
        <f>IFERROR(LEFT(Table1[[#This Row],[L]],1)*1,"")</f>
        <v>5</v>
      </c>
      <c r="G317" s="27">
        <f>IFERROR(RIGHT(LEFT(Table1[[#This Row],[L]],2),1)*1,"")</f>
        <v>4</v>
      </c>
      <c r="H317" s="27">
        <f>IFERROR(IF(Table1[[#This Row],[Skott]]=10,"",RIGHT(Table1[[#This Row],[L]],1))*1,"")</f>
        <v>5</v>
      </c>
      <c r="I317" s="27" t="str">
        <f>IFERROR(LEFT(Table1[[#This Row],[S]],1)*1,"")</f>
        <v/>
      </c>
      <c r="J317" s="27" t="str">
        <f>IFERROR(RIGHT(LEFT(Table1[[#This Row],[S]],2),1)*1,"")</f>
        <v/>
      </c>
      <c r="K317">
        <f>IF(Table1[[#This Row],[Plac]]="",0,IFERROR(VLOOKUP(Table1[[#This Row],[Plac]],Referens!$B$16:$C$28,2,0),1))</f>
        <v>3</v>
      </c>
      <c r="L317">
        <f>Table1[[#This Row],[Poäng]]</f>
        <v>3</v>
      </c>
      <c r="M317" s="9">
        <v>12</v>
      </c>
      <c r="N317" s="9">
        <v>25</v>
      </c>
      <c r="O317" s="10" t="s">
        <v>58</v>
      </c>
      <c r="P317" s="10" t="s">
        <v>23</v>
      </c>
      <c r="Q317" s="23">
        <v>545</v>
      </c>
      <c r="R317" s="23"/>
      <c r="S317" s="11">
        <v>0.68472222222222223</v>
      </c>
      <c r="T317" s="11">
        <v>0.29166666666666669</v>
      </c>
      <c r="U317" s="11">
        <v>0.97638888888888886</v>
      </c>
      <c r="V317" s="11">
        <v>0.38194444444444442</v>
      </c>
      <c r="W317" s="10"/>
    </row>
    <row r="318" spans="1:23" ht="16.5" x14ac:dyDescent="0.25">
      <c r="A318" t="s">
        <v>406</v>
      </c>
      <c r="B318" t="s">
        <v>356</v>
      </c>
      <c r="C318">
        <v>10</v>
      </c>
      <c r="D318">
        <f>Table1[[#This Row],[Skott]]-SUM(Table1[[#This Row],[T1]:[T5]])</f>
        <v>4</v>
      </c>
      <c r="E318" s="29">
        <f>IFERROR(-(SUM(Table1[[#This Row],[T1]:[T5]])-Table1[[#This Row],[Skott]])/Table1[[#This Row],[Skott]],"")</f>
        <v>0.4</v>
      </c>
      <c r="F318" s="27">
        <f>IFERROR(LEFT(Table1[[#This Row],[L]],1)*1,"")</f>
        <v>3</v>
      </c>
      <c r="G318" s="27">
        <f>IFERROR(RIGHT(LEFT(Table1[[#This Row],[L]],2),1)*1,"")</f>
        <v>3</v>
      </c>
      <c r="H318" s="27" t="str">
        <f>IFERROR(IF(Table1[[#This Row],[Skott]]=10,"",RIGHT(Table1[[#This Row],[L]],1))*1,"")</f>
        <v/>
      </c>
      <c r="I318" s="27" t="str">
        <f>IFERROR(LEFT(Table1[[#This Row],[S]],1)*1,"")</f>
        <v/>
      </c>
      <c r="J318" s="27" t="str">
        <f>IFERROR(RIGHT(LEFT(Table1[[#This Row],[S]],2),1)*1,"")</f>
        <v/>
      </c>
      <c r="K318">
        <f>IF(Table1[[#This Row],[Plac]]="",0,IFERROR(VLOOKUP(Table1[[#This Row],[Plac]],Referens!$B$16:$C$28,2,0),1))</f>
        <v>0</v>
      </c>
      <c r="L318">
        <v>5</v>
      </c>
      <c r="M318" s="9"/>
      <c r="N318" s="9">
        <v>41</v>
      </c>
      <c r="O318" s="10" t="s">
        <v>68</v>
      </c>
      <c r="P318" s="10" t="s">
        <v>23</v>
      </c>
      <c r="Q318" s="23">
        <v>33</v>
      </c>
      <c r="R318" s="23"/>
      <c r="S318" s="11">
        <v>0.54722222222222228</v>
      </c>
      <c r="T318" s="10" t="s">
        <v>14</v>
      </c>
      <c r="U318" s="11">
        <v>0.54722222222222228</v>
      </c>
      <c r="V318" s="11">
        <v>0.32569444444444445</v>
      </c>
      <c r="W318" s="10"/>
    </row>
    <row r="319" spans="1:23" ht="16.5" x14ac:dyDescent="0.25">
      <c r="A319" t="s">
        <v>69</v>
      </c>
      <c r="B319" t="s">
        <v>356</v>
      </c>
      <c r="C319">
        <v>15</v>
      </c>
      <c r="D319">
        <f>Table1[[#This Row],[Skott]]-SUM(Table1[[#This Row],[T1]:[T5]])</f>
        <v>4</v>
      </c>
      <c r="E319" s="29">
        <f>IFERROR(-(SUM(Table1[[#This Row],[T1]:[T5]])-Table1[[#This Row],[Skott]])/Table1[[#This Row],[Skott]],"")</f>
        <v>0.26666666666666666</v>
      </c>
      <c r="F319" s="27">
        <f>IFERROR(LEFT(Table1[[#This Row],[L]],1)*1,"")</f>
        <v>4</v>
      </c>
      <c r="G319" s="27">
        <f>IFERROR(RIGHT(LEFT(Table1[[#This Row],[L]],2),1)*1,"")</f>
        <v>4</v>
      </c>
      <c r="H319" s="27">
        <f>IFERROR(IF(Table1[[#This Row],[Skott]]=10,"",RIGHT(Table1[[#This Row],[L]],1))*1,"")</f>
        <v>3</v>
      </c>
      <c r="I319" s="27" t="str">
        <f>IFERROR(LEFT(Table1[[#This Row],[S]],1)*1,"")</f>
        <v/>
      </c>
      <c r="J319" s="27" t="str">
        <f>IFERROR(RIGHT(LEFT(Table1[[#This Row],[S]],2),1)*1,"")</f>
        <v/>
      </c>
      <c r="K319">
        <f>IF(Table1[[#This Row],[Plac]]="",0,IFERROR(VLOOKUP(Table1[[#This Row],[Plac]],Referens!$B$16:$C$28,2,0),1))</f>
        <v>5</v>
      </c>
      <c r="L319">
        <f>Table1[[#This Row],[Poäng]]</f>
        <v>5</v>
      </c>
      <c r="M319" s="9">
        <v>10</v>
      </c>
      <c r="N319" s="9">
        <v>54</v>
      </c>
      <c r="O319" s="10" t="s">
        <v>79</v>
      </c>
      <c r="P319" s="10" t="s">
        <v>23</v>
      </c>
      <c r="Q319" s="23">
        <v>443</v>
      </c>
      <c r="R319" s="23"/>
      <c r="S319" s="11">
        <v>0.65625</v>
      </c>
      <c r="T319" s="11">
        <v>0.22916666666666666</v>
      </c>
      <c r="U319" s="11">
        <v>0.88541666666666663</v>
      </c>
      <c r="V319" s="11">
        <v>0.23541666666666666</v>
      </c>
      <c r="W319" s="10"/>
    </row>
    <row r="320" spans="1:23" ht="16.5" x14ac:dyDescent="0.25">
      <c r="A320" t="s">
        <v>94</v>
      </c>
      <c r="B320" t="s">
        <v>356</v>
      </c>
      <c r="C320">
        <v>15</v>
      </c>
      <c r="D320">
        <f>Table1[[#This Row],[Skott]]-SUM(Table1[[#This Row],[T1]:[T5]])</f>
        <v>5</v>
      </c>
      <c r="E320" s="29">
        <f>IFERROR(-(SUM(Table1[[#This Row],[T1]:[T5]])-Table1[[#This Row],[Skott]])/Table1[[#This Row],[Skott]],"")</f>
        <v>0.33333333333333331</v>
      </c>
      <c r="F320" s="27">
        <f>IFERROR(LEFT(Table1[[#This Row],[L]],1)*1,"")</f>
        <v>4</v>
      </c>
      <c r="G320" s="27">
        <f>IFERROR(RIGHT(LEFT(Table1[[#This Row],[L]],2),1)*1,"")</f>
        <v>2</v>
      </c>
      <c r="H320" s="27">
        <f>IFERROR(IF(Table1[[#This Row],[Skott]]=10,"",RIGHT(Table1[[#This Row],[L]],1))*1,"")</f>
        <v>4</v>
      </c>
      <c r="I320" s="27" t="str">
        <f>IFERROR(LEFT(Table1[[#This Row],[S]],1)*1,"")</f>
        <v/>
      </c>
      <c r="J320" s="27" t="str">
        <f>IFERROR(RIGHT(LEFT(Table1[[#This Row],[S]],2),1)*1,"")</f>
        <v/>
      </c>
      <c r="K320">
        <f>IF(Table1[[#This Row],[Plac]]="",0,IFERROR(VLOOKUP(Table1[[#This Row],[Plac]],Referens!$B$16:$C$28,2,0),1))</f>
        <v>9</v>
      </c>
      <c r="L320">
        <f>Table1[[#This Row],[Poäng]]</f>
        <v>9</v>
      </c>
      <c r="M320" s="9">
        <v>6</v>
      </c>
      <c r="N320" s="9">
        <v>78</v>
      </c>
      <c r="O320" s="10" t="s">
        <v>100</v>
      </c>
      <c r="P320" s="10" t="s">
        <v>23</v>
      </c>
      <c r="Q320" s="23">
        <v>424</v>
      </c>
      <c r="R320" s="23"/>
      <c r="S320" s="11">
        <v>0.85624999999999996</v>
      </c>
      <c r="T320" s="11">
        <v>0.20833333333333334</v>
      </c>
      <c r="U320" s="12">
        <v>1.0645833333333334</v>
      </c>
      <c r="V320" s="11">
        <v>0.25138888888888888</v>
      </c>
      <c r="W320" s="10"/>
    </row>
    <row r="321" spans="1:23" ht="16.5" x14ac:dyDescent="0.25">
      <c r="A321" t="s">
        <v>94</v>
      </c>
      <c r="B321" t="s">
        <v>356</v>
      </c>
      <c r="C321">
        <v>15</v>
      </c>
      <c r="D321">
        <f>Table1[[#This Row],[Skott]]-SUM(Table1[[#This Row],[T1]:[T5]])</f>
        <v>4</v>
      </c>
      <c r="E321" s="29">
        <f>IFERROR(-(SUM(Table1[[#This Row],[T1]:[T5]])-Table1[[#This Row],[Skott]])/Table1[[#This Row],[Skott]],"")</f>
        <v>0.26666666666666666</v>
      </c>
      <c r="F321" s="27">
        <f>IFERROR(LEFT(Table1[[#This Row],[L]],1)*1,"")</f>
        <v>4</v>
      </c>
      <c r="G321" s="27">
        <f>IFERROR(RIGHT(LEFT(Table1[[#This Row],[L]],2),1)*1,"")</f>
        <v>3</v>
      </c>
      <c r="H321" s="27">
        <f>IFERROR(IF(Table1[[#This Row],[Skott]]=10,"",RIGHT(Table1[[#This Row],[L]],1))*1,"")</f>
        <v>4</v>
      </c>
      <c r="I321" s="27" t="str">
        <f>IFERROR(LEFT(Table1[[#This Row],[S]],1)*1,"")</f>
        <v/>
      </c>
      <c r="J321" s="27" t="str">
        <f>IFERROR(RIGHT(LEFT(Table1[[#This Row],[S]],2),1)*1,"")</f>
        <v/>
      </c>
      <c r="K321">
        <f>IF(Table1[[#This Row],[Plac]]="",0,IFERROR(VLOOKUP(Table1[[#This Row],[Plac]],Referens!$B$16:$C$28,2,0),1))</f>
        <v>5</v>
      </c>
      <c r="L321">
        <f>Table1[[#This Row],[Poäng]]</f>
        <v>5</v>
      </c>
      <c r="M321" s="9">
        <v>10</v>
      </c>
      <c r="N321" s="9">
        <v>71</v>
      </c>
      <c r="O321" s="10" t="s">
        <v>104</v>
      </c>
      <c r="P321" s="10" t="s">
        <v>23</v>
      </c>
      <c r="Q321" s="23">
        <v>434</v>
      </c>
      <c r="R321" s="23"/>
      <c r="S321" s="11">
        <v>0.99097222222222225</v>
      </c>
      <c r="T321" s="11">
        <v>0.22916666666666666</v>
      </c>
      <c r="U321" s="12">
        <v>1.2201388888888889</v>
      </c>
      <c r="V321" s="11">
        <v>0.40694444444444444</v>
      </c>
      <c r="W321" s="10"/>
    </row>
    <row r="322" spans="1:23" ht="16.5" x14ac:dyDescent="0.25">
      <c r="A322" t="s">
        <v>94</v>
      </c>
      <c r="B322" t="s">
        <v>356</v>
      </c>
      <c r="C322">
        <v>15</v>
      </c>
      <c r="D322">
        <f>Table1[[#This Row],[Skott]]-SUM(Table1[[#This Row],[T1]:[T5]])</f>
        <v>1</v>
      </c>
      <c r="E322" s="29">
        <f>IFERROR(-(SUM(Table1[[#This Row],[T1]:[T5]])-Table1[[#This Row],[Skott]])/Table1[[#This Row],[Skott]],"")</f>
        <v>6.6666666666666666E-2</v>
      </c>
      <c r="F322" s="27">
        <f>IFERROR(LEFT(Table1[[#This Row],[L]],1)*1,"")</f>
        <v>4</v>
      </c>
      <c r="G322" s="27">
        <f>IFERROR(RIGHT(LEFT(Table1[[#This Row],[L]],2),1)*1,"")</f>
        <v>5</v>
      </c>
      <c r="H322" s="27">
        <f>IFERROR(IF(Table1[[#This Row],[Skott]]=10,"",RIGHT(Table1[[#This Row],[L]],1))*1,"")</f>
        <v>5</v>
      </c>
      <c r="I322" s="27" t="str">
        <f>IFERROR(LEFT(Table1[[#This Row],[S]],1)*1,"")</f>
        <v/>
      </c>
      <c r="J322" s="27" t="str">
        <f>IFERROR(RIGHT(LEFT(Table1[[#This Row],[S]],2),1)*1,"")</f>
        <v/>
      </c>
      <c r="K322">
        <f>IF(Table1[[#This Row],[Plac]]="",0,IFERROR(VLOOKUP(Table1[[#This Row],[Plac]],Referens!$B$16:$C$28,2,0),1))</f>
        <v>4</v>
      </c>
      <c r="L322">
        <f>Table1[[#This Row],[Poäng]]</f>
        <v>4</v>
      </c>
      <c r="M322" s="9">
        <v>11</v>
      </c>
      <c r="N322" s="9">
        <v>74</v>
      </c>
      <c r="O322" s="10" t="s">
        <v>105</v>
      </c>
      <c r="P322" s="10" t="s">
        <v>23</v>
      </c>
      <c r="Q322" s="23">
        <v>455</v>
      </c>
      <c r="R322" s="23"/>
      <c r="S322" s="12">
        <v>1.0576388888888888</v>
      </c>
      <c r="T322" s="11">
        <v>0.29166666666666669</v>
      </c>
      <c r="U322" s="12">
        <v>1.3493055555555555</v>
      </c>
      <c r="V322" s="11">
        <v>0.53611111111111109</v>
      </c>
      <c r="W322" s="10"/>
    </row>
    <row r="323" spans="1:23" ht="16.5" x14ac:dyDescent="0.25">
      <c r="A323" t="s">
        <v>119</v>
      </c>
      <c r="B323" t="s">
        <v>356</v>
      </c>
      <c r="C323">
        <v>20</v>
      </c>
      <c r="D323">
        <f>Table1[[#This Row],[Skott]]-SUM(Table1[[#This Row],[T1]:[T5]])</f>
        <v>5</v>
      </c>
      <c r="E323" s="29">
        <f>IFERROR(-(SUM(Table1[[#This Row],[T1]:[T5]])-Table1[[#This Row],[Skott]])/Table1[[#This Row],[Skott]],"")</f>
        <v>0.25</v>
      </c>
      <c r="F323" s="27">
        <f>IFERROR(LEFT(Table1[[#This Row],[L]],1)*1,"")</f>
        <v>4</v>
      </c>
      <c r="G323" s="27">
        <f>IFERROR(RIGHT(LEFT(Table1[[#This Row],[L]],2),1)*1,"")</f>
        <v>5</v>
      </c>
      <c r="H323" s="30"/>
      <c r="I323" s="27">
        <f>IFERROR(LEFT(Table1[[#This Row],[S]],1)*1,"")</f>
        <v>3</v>
      </c>
      <c r="J323" s="27">
        <f>IFERROR(RIGHT(LEFT(Table1[[#This Row],[S]],2),1)*1,"")</f>
        <v>3</v>
      </c>
      <c r="K323">
        <f>IF(Table1[[#This Row],[Plac]]="",0,IFERROR(VLOOKUP(Table1[[#This Row],[Plac]],Referens!$B$16:$C$28,2,0),1))</f>
        <v>15</v>
      </c>
      <c r="L323">
        <f>Table1[[#This Row],[Poäng]]</f>
        <v>15</v>
      </c>
      <c r="M323" s="9">
        <v>1</v>
      </c>
      <c r="N323" s="9">
        <v>95</v>
      </c>
      <c r="O323" s="10" t="s">
        <v>120</v>
      </c>
      <c r="P323" s="10" t="s">
        <v>23</v>
      </c>
      <c r="Q323" s="23">
        <v>45</v>
      </c>
      <c r="R323" s="23">
        <v>33</v>
      </c>
      <c r="S323" s="12">
        <v>1.0541666666666667</v>
      </c>
      <c r="T323" s="11">
        <v>0.46875</v>
      </c>
      <c r="U323" s="12">
        <v>1.5229166666666667</v>
      </c>
      <c r="V323" s="10" t="s">
        <v>14</v>
      </c>
      <c r="W323" s="10"/>
    </row>
    <row r="324" spans="1:23" ht="16.5" x14ac:dyDescent="0.25">
      <c r="A324" t="s">
        <v>406</v>
      </c>
      <c r="B324" t="s">
        <v>454</v>
      </c>
      <c r="C324">
        <v>10</v>
      </c>
      <c r="D324">
        <f>Table1[[#This Row],[Skott]]-SUM(Table1[[#This Row],[T1]:[T5]])</f>
        <v>8</v>
      </c>
      <c r="E324" s="29">
        <f>IFERROR(-(SUM(Table1[[#This Row],[T1]:[T5]])-Table1[[#This Row],[Skott]])/Table1[[#This Row],[Skott]],"")</f>
        <v>0.8</v>
      </c>
      <c r="F324" s="27">
        <f>IFERROR(LEFT(Table1[[#This Row],[L]],1)*1,"")</f>
        <v>1</v>
      </c>
      <c r="G324" s="27">
        <f>IFERROR(RIGHT(LEFT(Table1[[#This Row],[L]],2),1)*1,"")</f>
        <v>1</v>
      </c>
      <c r="H324" s="27" t="str">
        <f>IFERROR(IF(Table1[[#This Row],[Skott]]=10,"",RIGHT(Table1[[#This Row],[L]],1))*1,"")</f>
        <v/>
      </c>
      <c r="I324" s="27" t="str">
        <f>IFERROR(LEFT(Table1[[#This Row],[S]],1)*1,"")</f>
        <v/>
      </c>
      <c r="J324" s="27" t="str">
        <f>IFERROR(RIGHT(LEFT(Table1[[#This Row],[S]],2),1)*1,"")</f>
        <v/>
      </c>
      <c r="K324" s="31"/>
      <c r="L324">
        <v>5</v>
      </c>
      <c r="M324" s="9"/>
      <c r="N324">
        <v>4</v>
      </c>
      <c r="O324" t="s">
        <v>68</v>
      </c>
      <c r="P324" s="10" t="s">
        <v>23</v>
      </c>
      <c r="Q324">
        <v>11</v>
      </c>
      <c r="R324"/>
      <c r="S324" t="s">
        <v>14</v>
      </c>
      <c r="T324" t="s">
        <v>14</v>
      </c>
      <c r="U324" t="s">
        <v>14</v>
      </c>
      <c r="V324" t="s">
        <v>14</v>
      </c>
    </row>
    <row r="325" spans="1:23" ht="16.5" x14ac:dyDescent="0.25">
      <c r="A325" t="s">
        <v>406</v>
      </c>
      <c r="B325" t="s">
        <v>454</v>
      </c>
      <c r="C325">
        <v>10</v>
      </c>
      <c r="D325">
        <f>Table1[[#This Row],[Skott]]-SUM(Table1[[#This Row],[T1]:[T5]])</f>
        <v>0</v>
      </c>
      <c r="E325" s="29">
        <f>IFERROR(-(SUM(Table1[[#This Row],[T1]:[T5]])-Table1[[#This Row],[Skott]])/Table1[[#This Row],[Skott]],"")</f>
        <v>0</v>
      </c>
      <c r="F325" s="27">
        <f>IFERROR(LEFT(Table1[[#This Row],[L]],1)*1,"")</f>
        <v>5</v>
      </c>
      <c r="G325" s="27">
        <f>IFERROR(RIGHT(LEFT(Table1[[#This Row],[L]],2),1)*1,"")</f>
        <v>5</v>
      </c>
      <c r="H325" s="27" t="str">
        <f>IFERROR(IF(Table1[[#This Row],[Skott]]=10,"",RIGHT(Table1[[#This Row],[L]],1))*1,"")</f>
        <v/>
      </c>
      <c r="I325" s="27" t="str">
        <f>IFERROR(LEFT(Table1[[#This Row],[S]],1)*1,"")</f>
        <v/>
      </c>
      <c r="J325" s="27" t="str">
        <f>IFERROR(RIGHT(LEFT(Table1[[#This Row],[S]],2),1)*1,"")</f>
        <v/>
      </c>
      <c r="K325" s="31"/>
      <c r="L325">
        <v>5</v>
      </c>
      <c r="M325" s="9"/>
      <c r="N325">
        <v>5</v>
      </c>
      <c r="O325" t="s">
        <v>407</v>
      </c>
      <c r="P325" s="10" t="s">
        <v>23</v>
      </c>
      <c r="Q325">
        <v>55</v>
      </c>
      <c r="R325"/>
      <c r="S325" t="s">
        <v>14</v>
      </c>
      <c r="T325" t="s">
        <v>14</v>
      </c>
      <c r="U325" t="s">
        <v>14</v>
      </c>
      <c r="V325" t="s">
        <v>14</v>
      </c>
    </row>
    <row r="326" spans="1:23" ht="16.5" x14ac:dyDescent="0.25">
      <c r="A326" t="s">
        <v>406</v>
      </c>
      <c r="B326" t="s">
        <v>454</v>
      </c>
      <c r="C326">
        <v>10</v>
      </c>
      <c r="D326">
        <f>Table1[[#This Row],[Skott]]-SUM(Table1[[#This Row],[T1]:[T5]])</f>
        <v>4</v>
      </c>
      <c r="E326" s="29">
        <f>IFERROR(-(SUM(Table1[[#This Row],[T1]:[T5]])-Table1[[#This Row],[Skott]])/Table1[[#This Row],[Skott]],"")</f>
        <v>0.4</v>
      </c>
      <c r="F326" s="27">
        <f>IFERROR(LEFT(Table1[[#This Row],[L]],1)*1,"")</f>
        <v>3</v>
      </c>
      <c r="G326" s="27">
        <f>IFERROR(RIGHT(LEFT(Table1[[#This Row],[L]],2),1)*1,"")</f>
        <v>3</v>
      </c>
      <c r="H326" s="27" t="str">
        <f>IFERROR(IF(Table1[[#This Row],[Skott]]=10,"",RIGHT(Table1[[#This Row],[L]],1))*1,"")</f>
        <v/>
      </c>
      <c r="I326" s="27" t="str">
        <f>IFERROR(LEFT(Table1[[#This Row],[S]],1)*1,"")</f>
        <v/>
      </c>
      <c r="J326" s="27" t="str">
        <f>IFERROR(RIGHT(LEFT(Table1[[#This Row],[S]],2),1)*1,"")</f>
        <v/>
      </c>
      <c r="K326" s="31"/>
      <c r="L326">
        <v>5</v>
      </c>
      <c r="M326" s="9"/>
      <c r="N326">
        <v>12</v>
      </c>
      <c r="O326" t="s">
        <v>412</v>
      </c>
      <c r="P326" s="10" t="s">
        <v>23</v>
      </c>
      <c r="Q326">
        <v>33</v>
      </c>
      <c r="R326"/>
      <c r="S326" t="s">
        <v>14</v>
      </c>
      <c r="T326" t="s">
        <v>14</v>
      </c>
      <c r="U326" t="s">
        <v>14</v>
      </c>
      <c r="V326" t="s">
        <v>14</v>
      </c>
    </row>
    <row r="327" spans="1:23" ht="16.5" x14ac:dyDescent="0.25">
      <c r="A327" t="s">
        <v>0</v>
      </c>
      <c r="B327" t="s">
        <v>454</v>
      </c>
      <c r="C327">
        <v>10</v>
      </c>
      <c r="D327">
        <f>Table1[[#This Row],[Skott]]-SUM(Table1[[#This Row],[T1]:[T5]])</f>
        <v>6</v>
      </c>
      <c r="E327" s="29">
        <f>IFERROR(-(SUM(Table1[[#This Row],[T1]:[T5]])-Table1[[#This Row],[Skott]])/Table1[[#This Row],[Skott]],"")</f>
        <v>0.6</v>
      </c>
      <c r="F327" s="27">
        <f>IFERROR(LEFT(Table1[[#This Row],[L]],1)*1,"")</f>
        <v>2</v>
      </c>
      <c r="G327" s="27">
        <f>IFERROR(RIGHT(LEFT(Table1[[#This Row],[L]],2),1)*1,"")</f>
        <v>2</v>
      </c>
      <c r="H327" s="27" t="str">
        <f>IFERROR(IF(Table1[[#This Row],[Skott]]=10,"",RIGHT(Table1[[#This Row],[L]],1))*1,"")</f>
        <v/>
      </c>
      <c r="I327" s="27" t="str">
        <f>IFERROR(LEFT(Table1[[#This Row],[S]],1)*1,"")</f>
        <v/>
      </c>
      <c r="J327" s="27" t="str">
        <f>IFERROR(RIGHT(LEFT(Table1[[#This Row],[S]],2),1)*1,"")</f>
        <v/>
      </c>
      <c r="K327">
        <f>IF(Table1[[#This Row],[Plac]]="",0,IFERROR(VLOOKUP(Table1[[#This Row],[Plac]],Referens!$B$16:$C$28,2,0),1))</f>
        <v>11</v>
      </c>
      <c r="L327">
        <v>5</v>
      </c>
      <c r="M327">
        <v>4</v>
      </c>
      <c r="N327">
        <v>45</v>
      </c>
      <c r="O327" t="s">
        <v>425</v>
      </c>
      <c r="P327" s="10" t="s">
        <v>23</v>
      </c>
      <c r="Q327">
        <v>22</v>
      </c>
      <c r="R327"/>
      <c r="S327" s="25">
        <v>0.54305555555555551</v>
      </c>
      <c r="T327" s="25">
        <v>8.3333333333333329E-2</v>
      </c>
      <c r="U327" s="25">
        <v>0.62638888888888888</v>
      </c>
      <c r="V327" s="25">
        <v>0.1875</v>
      </c>
    </row>
    <row r="328" spans="1:23" ht="16.5" x14ac:dyDescent="0.25">
      <c r="A328" t="s">
        <v>0</v>
      </c>
      <c r="B328" t="s">
        <v>454</v>
      </c>
      <c r="C328">
        <v>10</v>
      </c>
      <c r="D328">
        <f>Table1[[#This Row],[Skott]]-SUM(Table1[[#This Row],[T1]:[T5]])</f>
        <v>5</v>
      </c>
      <c r="E328" s="29">
        <f>IFERROR(-(SUM(Table1[[#This Row],[T1]:[T5]])-Table1[[#This Row],[Skott]])/Table1[[#This Row],[Skott]],"")</f>
        <v>0.5</v>
      </c>
      <c r="F328" s="27">
        <f>IFERROR(LEFT(Table1[[#This Row],[L]],1)*1,"")</f>
        <v>2</v>
      </c>
      <c r="G328" s="27">
        <f>IFERROR(RIGHT(LEFT(Table1[[#This Row],[L]],2),1)*1,"")</f>
        <v>3</v>
      </c>
      <c r="H328" s="27" t="str">
        <f>IFERROR(IF(Table1[[#This Row],[Skott]]=10,"",RIGHT(Table1[[#This Row],[L]],1))*1,"")</f>
        <v/>
      </c>
      <c r="I328" s="27" t="str">
        <f>IFERROR(LEFT(Table1[[#This Row],[S]],1)*1,"")</f>
        <v/>
      </c>
      <c r="J328" s="27" t="str">
        <f>IFERROR(RIGHT(LEFT(Table1[[#This Row],[S]],2),1)*1,"")</f>
        <v/>
      </c>
      <c r="K328">
        <f>IF(Table1[[#This Row],[Plac]]="",0,IFERROR(VLOOKUP(Table1[[#This Row],[Plac]],Referens!$B$16:$C$28,2,0),1))</f>
        <v>8</v>
      </c>
      <c r="L328">
        <v>5</v>
      </c>
      <c r="M328">
        <v>7</v>
      </c>
      <c r="N328">
        <v>52</v>
      </c>
      <c r="O328" t="s">
        <v>22</v>
      </c>
      <c r="P328" s="10" t="s">
        <v>23</v>
      </c>
      <c r="Q328">
        <v>23</v>
      </c>
      <c r="R328"/>
      <c r="S328" s="25">
        <v>0.62152777777777779</v>
      </c>
      <c r="T328" s="25">
        <v>0.10416666666666667</v>
      </c>
      <c r="U328" s="25">
        <v>0.72569444444444442</v>
      </c>
      <c r="V328" s="25">
        <v>0.28680555555555554</v>
      </c>
    </row>
    <row r="329" spans="1:23" ht="16.5" x14ac:dyDescent="0.25">
      <c r="A329" t="s">
        <v>0</v>
      </c>
      <c r="B329" t="s">
        <v>454</v>
      </c>
      <c r="C329">
        <v>10</v>
      </c>
      <c r="D329">
        <f>Table1[[#This Row],[Skott]]-SUM(Table1[[#This Row],[T1]:[T5]])</f>
        <v>4</v>
      </c>
      <c r="E329" s="29">
        <f>IFERROR(-(SUM(Table1[[#This Row],[T1]:[T5]])-Table1[[#This Row],[Skott]])/Table1[[#This Row],[Skott]],"")</f>
        <v>0.4</v>
      </c>
      <c r="F329" s="27">
        <f>IFERROR(LEFT(Table1[[#This Row],[L]],1)*1,"")</f>
        <v>3</v>
      </c>
      <c r="G329" s="27">
        <f>IFERROR(RIGHT(LEFT(Table1[[#This Row],[L]],2),1)*1,"")</f>
        <v>3</v>
      </c>
      <c r="H329" s="27" t="str">
        <f>IFERROR(IF(Table1[[#This Row],[Skott]]=10,"",RIGHT(Table1[[#This Row],[L]],1))*1,"")</f>
        <v/>
      </c>
      <c r="I329" s="27" t="str">
        <f>IFERROR(LEFT(Table1[[#This Row],[S]],1)*1,"")</f>
        <v/>
      </c>
      <c r="J329" s="27" t="str">
        <f>IFERROR(RIGHT(LEFT(Table1[[#This Row],[S]],2),1)*1,"")</f>
        <v/>
      </c>
      <c r="K329">
        <f>IF(Table1[[#This Row],[Plac]]="",0,IFERROR(VLOOKUP(Table1[[#This Row],[Plac]],Referens!$B$16:$C$28,2,0),1))</f>
        <v>7</v>
      </c>
      <c r="L329">
        <v>5</v>
      </c>
      <c r="M329">
        <v>8</v>
      </c>
      <c r="N329">
        <v>58</v>
      </c>
      <c r="O329" t="s">
        <v>31</v>
      </c>
      <c r="P329" s="10" t="s">
        <v>23</v>
      </c>
      <c r="Q329">
        <v>33</v>
      </c>
      <c r="R329"/>
      <c r="S329" s="25">
        <v>0.62986111111111109</v>
      </c>
      <c r="T329" s="25">
        <v>0.125</v>
      </c>
      <c r="U329" s="25">
        <v>0.75486111111111109</v>
      </c>
      <c r="V329" s="25">
        <v>0.31597222222222221</v>
      </c>
    </row>
    <row r="330" spans="1:23" ht="16.5" x14ac:dyDescent="0.25">
      <c r="A330" t="s">
        <v>0</v>
      </c>
      <c r="B330" t="s">
        <v>454</v>
      </c>
      <c r="C330">
        <v>10</v>
      </c>
      <c r="D330">
        <f>Table1[[#This Row],[Skott]]-SUM(Table1[[#This Row],[T1]:[T5]])</f>
        <v>5</v>
      </c>
      <c r="E330" s="29">
        <f>IFERROR(-(SUM(Table1[[#This Row],[T1]:[T5]])-Table1[[#This Row],[Skott]])/Table1[[#This Row],[Skott]],"")</f>
        <v>0.5</v>
      </c>
      <c r="F330" s="27">
        <f>IFERROR(LEFT(Table1[[#This Row],[L]],1)*1,"")</f>
        <v>4</v>
      </c>
      <c r="G330" s="27">
        <f>IFERROR(RIGHT(LEFT(Table1[[#This Row],[L]],2),1)*1,"")</f>
        <v>1</v>
      </c>
      <c r="H330" s="27" t="str">
        <f>IFERROR(IF(Table1[[#This Row],[Skott]]=10,"",RIGHT(Table1[[#This Row],[L]],1))*1,"")</f>
        <v/>
      </c>
      <c r="I330" s="27" t="str">
        <f>IFERROR(LEFT(Table1[[#This Row],[S]],1)*1,"")</f>
        <v/>
      </c>
      <c r="J330" s="27" t="str">
        <f>IFERROR(RIGHT(LEFT(Table1[[#This Row],[S]],2),1)*1,"")</f>
        <v/>
      </c>
      <c r="K330">
        <f>IF(Table1[[#This Row],[Plac]]="",0,IFERROR(VLOOKUP(Table1[[#This Row],[Plac]],Referens!$B$16:$C$28,2,0),1))</f>
        <v>1</v>
      </c>
      <c r="L330">
        <v>5</v>
      </c>
      <c r="M330">
        <v>14</v>
      </c>
      <c r="N330">
        <v>41</v>
      </c>
      <c r="O330" t="s">
        <v>32</v>
      </c>
      <c r="P330" s="10" t="s">
        <v>23</v>
      </c>
      <c r="Q330">
        <v>41</v>
      </c>
      <c r="R330"/>
      <c r="S330" s="25">
        <v>0.71111111111111114</v>
      </c>
      <c r="T330" s="25">
        <v>0.10416666666666667</v>
      </c>
      <c r="U330" s="25">
        <v>0.81527777777777777</v>
      </c>
      <c r="V330" s="25">
        <v>0.37638888888888888</v>
      </c>
    </row>
    <row r="331" spans="1:23" ht="16.5" x14ac:dyDescent="0.25">
      <c r="A331" t="s">
        <v>0</v>
      </c>
      <c r="B331" t="s">
        <v>454</v>
      </c>
      <c r="C331">
        <v>10</v>
      </c>
      <c r="D331">
        <f>Table1[[#This Row],[Skott]]-SUM(Table1[[#This Row],[T1]:[T5]])</f>
        <v>0</v>
      </c>
      <c r="E331" s="29">
        <f>IFERROR(-(SUM(Table1[[#This Row],[T1]:[T5]])-Table1[[#This Row],[Skott]])/Table1[[#This Row],[Skott]],"")</f>
        <v>0</v>
      </c>
      <c r="F331" s="27">
        <f>IFERROR(LEFT(Table1[[#This Row],[L]],1)*1,"")</f>
        <v>5</v>
      </c>
      <c r="G331" s="27">
        <f>IFERROR(RIGHT(LEFT(Table1[[#This Row],[L]],2),1)*1,"")</f>
        <v>5</v>
      </c>
      <c r="H331" s="27" t="str">
        <f>IFERROR(IF(Table1[[#This Row],[Skott]]=10,"",RIGHT(Table1[[#This Row],[L]],1))*1,"")</f>
        <v/>
      </c>
      <c r="I331" s="27" t="str">
        <f>IFERROR(LEFT(Table1[[#This Row],[S]],1)*1,"")</f>
        <v/>
      </c>
      <c r="J331" s="27" t="str">
        <f>IFERROR(RIGHT(LEFT(Table1[[#This Row],[S]],2),1)*1,"")</f>
        <v/>
      </c>
      <c r="K331">
        <f>IF(Table1[[#This Row],[Plac]]="",0,IFERROR(VLOOKUP(Table1[[#This Row],[Plac]],Referens!$B$16:$C$28,2,0),1))</f>
        <v>1</v>
      </c>
      <c r="L331">
        <v>5</v>
      </c>
      <c r="M331">
        <v>16</v>
      </c>
      <c r="N331">
        <v>46</v>
      </c>
      <c r="O331" t="s">
        <v>429</v>
      </c>
      <c r="P331" s="10" t="s">
        <v>23</v>
      </c>
      <c r="Q331">
        <v>55</v>
      </c>
      <c r="R331"/>
      <c r="S331" s="25">
        <v>0.65347222222222223</v>
      </c>
      <c r="T331" s="25">
        <v>0.20833333333333334</v>
      </c>
      <c r="U331" s="25">
        <v>0.8618055555555556</v>
      </c>
      <c r="V331" s="25">
        <v>0.42291666666666666</v>
      </c>
    </row>
    <row r="332" spans="1:23" ht="16.5" x14ac:dyDescent="0.25">
      <c r="A332" t="s">
        <v>0</v>
      </c>
      <c r="B332" t="s">
        <v>454</v>
      </c>
      <c r="C332">
        <v>10</v>
      </c>
      <c r="D332">
        <f>Table1[[#This Row],[Skott]]-SUM(Table1[[#This Row],[T1]:[T5]])</f>
        <v>0</v>
      </c>
      <c r="E332" s="29">
        <f>IFERROR(-(SUM(Table1[[#This Row],[T1]:[T5]])-Table1[[#This Row],[Skott]])/Table1[[#This Row],[Skott]],"")</f>
        <v>0</v>
      </c>
      <c r="F332" s="27">
        <f>IFERROR(LEFT(Table1[[#This Row],[L]],1)*1,"")</f>
        <v>5</v>
      </c>
      <c r="G332" s="27">
        <f>IFERROR(RIGHT(LEFT(Table1[[#This Row],[L]],2),1)*1,"")</f>
        <v>5</v>
      </c>
      <c r="H332" s="27" t="str">
        <f>IFERROR(IF(Table1[[#This Row],[Skott]]=10,"",RIGHT(Table1[[#This Row],[L]],1))*1,"")</f>
        <v/>
      </c>
      <c r="I332" s="27" t="str">
        <f>IFERROR(LEFT(Table1[[#This Row],[S]],1)*1,"")</f>
        <v/>
      </c>
      <c r="J332" s="27" t="str">
        <f>IFERROR(RIGHT(LEFT(Table1[[#This Row],[S]],2),1)*1,"")</f>
        <v/>
      </c>
      <c r="K332">
        <f>IF(Table1[[#This Row],[Plac]]="",0,IFERROR(VLOOKUP(Table1[[#This Row],[Plac]],Referens!$B$16:$C$28,2,0),1))</f>
        <v>1</v>
      </c>
      <c r="L332">
        <v>5</v>
      </c>
      <c r="M332">
        <v>17</v>
      </c>
      <c r="N332">
        <v>57</v>
      </c>
      <c r="O332" t="s">
        <v>430</v>
      </c>
      <c r="P332" s="10" t="s">
        <v>23</v>
      </c>
      <c r="Q332">
        <v>55</v>
      </c>
      <c r="R332"/>
      <c r="S332" s="25">
        <v>0.72499999999999998</v>
      </c>
      <c r="T332" s="25">
        <v>0.20833333333333334</v>
      </c>
      <c r="U332" s="25">
        <v>0.93333333333333335</v>
      </c>
      <c r="V332" s="25">
        <v>0.49444444444444446</v>
      </c>
    </row>
    <row r="333" spans="1:23" ht="16.5" x14ac:dyDescent="0.25">
      <c r="A333" t="s">
        <v>69</v>
      </c>
      <c r="B333" t="s">
        <v>454</v>
      </c>
      <c r="C333" s="31"/>
      <c r="D333" s="31"/>
      <c r="E333" s="32"/>
      <c r="F333" s="27">
        <f>IFERROR(LEFT(Table1[[#This Row],[L]],1)*1,"")</f>
        <v>2</v>
      </c>
      <c r="G333" s="27">
        <f>IFERROR(RIGHT(LEFT(Table1[[#This Row],[L]],2),1)*1,"")</f>
        <v>4</v>
      </c>
      <c r="H333" s="27">
        <f>IFERROR(IF(Table1[[#This Row],[Skott]]=10,"",RIGHT(Table1[[#This Row],[L]],1))*1,"")</f>
        <v>4</v>
      </c>
      <c r="I333" s="27" t="str">
        <f>IFERROR(LEFT(Table1[[#This Row],[S]],1)*1,"")</f>
        <v/>
      </c>
      <c r="J333" s="27" t="str">
        <f>IFERROR(RIGHT(LEFT(Table1[[#This Row],[S]],2),1)*1,"")</f>
        <v/>
      </c>
      <c r="K333" s="31"/>
      <c r="L333" s="31"/>
      <c r="N333">
        <v>80</v>
      </c>
      <c r="O333" t="s">
        <v>79</v>
      </c>
      <c r="P333" s="10" t="s">
        <v>23</v>
      </c>
      <c r="Q333">
        <v>24</v>
      </c>
      <c r="R333"/>
      <c r="S333" t="s">
        <v>14</v>
      </c>
      <c r="T333" s="25">
        <v>0.125</v>
      </c>
      <c r="U333" s="25">
        <v>0.125</v>
      </c>
      <c r="W333" t="s">
        <v>365</v>
      </c>
    </row>
    <row r="334" spans="1:23" ht="16.5" x14ac:dyDescent="0.25">
      <c r="A334" t="s">
        <v>45</v>
      </c>
      <c r="B334" t="s">
        <v>454</v>
      </c>
      <c r="C334">
        <v>15</v>
      </c>
      <c r="D334">
        <f>Table1[[#This Row],[Skott]]-SUM(Table1[[#This Row],[T1]:[T5]])</f>
        <v>3</v>
      </c>
      <c r="E334" s="29">
        <f>IFERROR(-(SUM(Table1[[#This Row],[T1]:[T5]])-Table1[[#This Row],[Skott]])/Table1[[#This Row],[Skott]],"")</f>
        <v>0.2</v>
      </c>
      <c r="F334" s="27">
        <f>IFERROR(LEFT(Table1[[#This Row],[L]],1)*1,"")</f>
        <v>4</v>
      </c>
      <c r="G334" s="27">
        <f>IFERROR(RIGHT(LEFT(Table1[[#This Row],[L]],2),1)*1,"")</f>
        <v>3</v>
      </c>
      <c r="H334" s="27">
        <f>IFERROR(IF(Table1[[#This Row],[Skott]]=10,"",RIGHT(Table1[[#This Row],[L]],1))*1,"")</f>
        <v>5</v>
      </c>
      <c r="I334" s="27" t="str">
        <f>IFERROR(LEFT(Table1[[#This Row],[S]],1)*1,"")</f>
        <v/>
      </c>
      <c r="J334" s="27" t="str">
        <f>IFERROR(RIGHT(LEFT(Table1[[#This Row],[S]],2),1)*1,"")</f>
        <v/>
      </c>
      <c r="K334">
        <f>IF(Table1[[#This Row],[Plac]]="",0,IFERROR(VLOOKUP(Table1[[#This Row],[Plac]],Referens!$B$16:$C$28,2,0),1))</f>
        <v>8</v>
      </c>
      <c r="L334">
        <f>Table1[[#This Row],[Poäng]]</f>
        <v>8</v>
      </c>
      <c r="M334">
        <v>7</v>
      </c>
      <c r="N334">
        <v>98</v>
      </c>
      <c r="O334" t="s">
        <v>433</v>
      </c>
      <c r="P334" s="10" t="s">
        <v>23</v>
      </c>
      <c r="Q334">
        <v>435</v>
      </c>
      <c r="R334"/>
      <c r="S334" s="25">
        <v>0.84583333333333333</v>
      </c>
      <c r="T334" s="25">
        <v>0.25</v>
      </c>
      <c r="U334" s="26">
        <v>1.0958333333333334</v>
      </c>
      <c r="V334" s="25">
        <v>0.33194444444444443</v>
      </c>
    </row>
    <row r="335" spans="1:23" ht="16.5" x14ac:dyDescent="0.25">
      <c r="A335" t="s">
        <v>0</v>
      </c>
      <c r="B335" t="s">
        <v>356</v>
      </c>
      <c r="C335">
        <v>10</v>
      </c>
      <c r="D335">
        <f>Table1[[#This Row],[Skott]]-SUM(Table1[[#This Row],[T1]:[T5]])</f>
        <v>7</v>
      </c>
      <c r="E335" s="29">
        <f>IFERROR(-(SUM(Table1[[#This Row],[T1]:[T5]])-Table1[[#This Row],[Skott]])/Table1[[#This Row],[Skott]],"")</f>
        <v>0.7</v>
      </c>
      <c r="F335" s="27">
        <f>IFERROR(LEFT(Table1[[#This Row],[L]],1)*1,"")</f>
        <v>2</v>
      </c>
      <c r="G335" s="27">
        <f>IFERROR(RIGHT(LEFT(Table1[[#This Row],[L]],2),1)*1,"")</f>
        <v>1</v>
      </c>
      <c r="H335" s="27" t="str">
        <f>IFERROR(IF(Table1[[#This Row],[Skott]]=10,"",RIGHT(Table1[[#This Row],[L]],1))*1,"")</f>
        <v/>
      </c>
      <c r="I335" s="27" t="str">
        <f>IFERROR(LEFT(Table1[[#This Row],[S]],1)*1,"")</f>
        <v/>
      </c>
      <c r="J335" s="27" t="str">
        <f>IFERROR(RIGHT(LEFT(Table1[[#This Row],[S]],2),1)*1,"")</f>
        <v/>
      </c>
      <c r="K335">
        <f>IF(Table1[[#This Row],[Plac]]="",0,IFERROR(VLOOKUP(Table1[[#This Row],[Plac]],Referens!$B$16:$C$28,2,0),1))</f>
        <v>7</v>
      </c>
      <c r="L335">
        <v>5</v>
      </c>
      <c r="M335" s="9">
        <v>8</v>
      </c>
      <c r="N335" s="9">
        <v>14</v>
      </c>
      <c r="O335" s="10" t="s">
        <v>27</v>
      </c>
      <c r="P335" s="10" t="s">
        <v>28</v>
      </c>
      <c r="Q335" s="23">
        <v>21</v>
      </c>
      <c r="R335" s="23"/>
      <c r="S335" s="11">
        <v>0.50555555555555554</v>
      </c>
      <c r="T335" s="11">
        <v>6.25E-2</v>
      </c>
      <c r="U335" s="11">
        <v>0.56805555555555554</v>
      </c>
      <c r="V335" s="11">
        <v>0.25</v>
      </c>
      <c r="W335" s="10"/>
    </row>
    <row r="336" spans="1:23" ht="16.5" x14ac:dyDescent="0.25">
      <c r="A336" t="s">
        <v>0</v>
      </c>
      <c r="B336" t="s">
        <v>356</v>
      </c>
      <c r="C336" s="31"/>
      <c r="D336" s="31"/>
      <c r="E336" s="32"/>
      <c r="F336" s="27" t="str">
        <f>IFERROR(LEFT(Table1[[#This Row],[L]],1)*1,"")</f>
        <v/>
      </c>
      <c r="G336" s="27" t="str">
        <f>IFERROR(RIGHT(LEFT(Table1[[#This Row],[L]],2),1)*1,"")</f>
        <v/>
      </c>
      <c r="H336" s="27" t="str">
        <f>IFERROR(IF(Table1[[#This Row],[Skott]]=10,"",RIGHT(Table1[[#This Row],[L]],1))*1,"")</f>
        <v/>
      </c>
      <c r="I336" s="27" t="str">
        <f>IFERROR(LEFT(Table1[[#This Row],[S]],1)*1,"")</f>
        <v/>
      </c>
      <c r="J336" s="27" t="str">
        <f>IFERROR(RIGHT(LEFT(Table1[[#This Row],[S]],2),1)*1,"")</f>
        <v/>
      </c>
      <c r="K336" s="31"/>
      <c r="L336" s="31"/>
      <c r="M336" s="9"/>
      <c r="N336" s="9">
        <v>13</v>
      </c>
      <c r="O336" s="10" t="s">
        <v>35</v>
      </c>
      <c r="P336" s="10" t="s">
        <v>28</v>
      </c>
      <c r="Q336" s="23"/>
      <c r="R336" s="23"/>
      <c r="S336" s="10" t="s">
        <v>14</v>
      </c>
      <c r="T336" s="10" t="s">
        <v>14</v>
      </c>
      <c r="U336" s="10" t="s">
        <v>14</v>
      </c>
      <c r="V336" s="10"/>
      <c r="W336" s="10" t="s">
        <v>34</v>
      </c>
    </row>
    <row r="337" spans="1:23" ht="16.5" x14ac:dyDescent="0.25">
      <c r="A337" t="s">
        <v>45</v>
      </c>
      <c r="B337" t="s">
        <v>356</v>
      </c>
      <c r="C337" s="31"/>
      <c r="D337" s="31"/>
      <c r="E337" s="32"/>
      <c r="F337" s="27" t="str">
        <f>IFERROR(LEFT(Table1[[#This Row],[L]],1)*1,"")</f>
        <v/>
      </c>
      <c r="G337" s="27" t="str">
        <f>IFERROR(RIGHT(LEFT(Table1[[#This Row],[L]],2),1)*1,"")</f>
        <v/>
      </c>
      <c r="H337" s="27" t="str">
        <f>IFERROR(IF(Table1[[#This Row],[Skott]]=10,"",RIGHT(Table1[[#This Row],[L]],1))*1,"")</f>
        <v/>
      </c>
      <c r="I337" s="27" t="str">
        <f>IFERROR(LEFT(Table1[[#This Row],[S]],1)*1,"")</f>
        <v/>
      </c>
      <c r="J337" s="27" t="str">
        <f>IFERROR(RIGHT(LEFT(Table1[[#This Row],[S]],2),1)*1,"")</f>
        <v/>
      </c>
      <c r="K337" s="31"/>
      <c r="L337" s="31"/>
      <c r="M337" s="9"/>
      <c r="N337" s="9">
        <v>39</v>
      </c>
      <c r="O337" s="10" t="s">
        <v>61</v>
      </c>
      <c r="P337" s="10" t="s">
        <v>28</v>
      </c>
      <c r="Q337" s="23"/>
      <c r="R337" s="23"/>
      <c r="S337" s="10" t="s">
        <v>14</v>
      </c>
      <c r="T337" s="10" t="s">
        <v>14</v>
      </c>
      <c r="U337" s="10" t="s">
        <v>14</v>
      </c>
      <c r="V337" s="10"/>
      <c r="W337" s="10" t="s">
        <v>34</v>
      </c>
    </row>
    <row r="338" spans="1:23" ht="16.5" x14ac:dyDescent="0.25">
      <c r="A338" t="s">
        <v>486</v>
      </c>
      <c r="B338" t="s">
        <v>356</v>
      </c>
      <c r="C338" s="31"/>
      <c r="D338" s="31"/>
      <c r="E338" s="32"/>
      <c r="F338" s="27" t="str">
        <f>IFERROR(LEFT(Table1[[#This Row],[L]],1)*1,"")</f>
        <v/>
      </c>
      <c r="G338" s="27" t="str">
        <f>IFERROR(RIGHT(LEFT(Table1[[#This Row],[L]],2),1)*1,"")</f>
        <v/>
      </c>
      <c r="H338" s="30"/>
      <c r="I338" s="27" t="str">
        <f>IFERROR(LEFT(Table1[[#This Row],[S]],1)*1,"")</f>
        <v/>
      </c>
      <c r="J338" s="27" t="str">
        <f>IFERROR(RIGHT(LEFT(Table1[[#This Row],[S]],2),1)*1,"")</f>
        <v/>
      </c>
      <c r="K338" s="31"/>
      <c r="L338" s="31"/>
      <c r="M338" s="9"/>
      <c r="N338" s="9">
        <v>107</v>
      </c>
      <c r="O338" s="10" t="s">
        <v>130</v>
      </c>
      <c r="P338" s="10" t="s">
        <v>28</v>
      </c>
      <c r="Q338" s="23"/>
      <c r="R338" s="23"/>
      <c r="S338" s="10" t="s">
        <v>14</v>
      </c>
      <c r="T338" s="10" t="s">
        <v>14</v>
      </c>
      <c r="U338" s="10" t="s">
        <v>14</v>
      </c>
      <c r="V338" s="10"/>
      <c r="W338" s="10" t="s">
        <v>34</v>
      </c>
    </row>
    <row r="339" spans="1:23" ht="16.5" x14ac:dyDescent="0.25">
      <c r="A339" t="s">
        <v>406</v>
      </c>
      <c r="B339" t="s">
        <v>354</v>
      </c>
      <c r="C339">
        <v>10</v>
      </c>
      <c r="D339">
        <f>Table1[[#This Row],[Skott]]-SUM(Table1[[#This Row],[T1]:[T5]])</f>
        <v>8</v>
      </c>
      <c r="E339" s="29">
        <f>IFERROR(-(SUM(Table1[[#This Row],[T1]:[T5]])-Table1[[#This Row],[Skott]])/Table1[[#This Row],[Skott]],"")</f>
        <v>0.8</v>
      </c>
      <c r="F339" s="27">
        <f>IFERROR(LEFT(Table1[[#This Row],[L]],1)*1,"")</f>
        <v>1</v>
      </c>
      <c r="G339" s="27">
        <f>IFERROR(RIGHT(LEFT(Table1[[#This Row],[L]],2),1)*1,"")</f>
        <v>1</v>
      </c>
      <c r="H339" s="27" t="str">
        <f>IFERROR(IF(Table1[[#This Row],[Skott]]=10,"",RIGHT(Table1[[#This Row],[L]],1))*1,"")</f>
        <v/>
      </c>
      <c r="I339" s="27" t="str">
        <f>IFERROR(LEFT(Table1[[#This Row],[S]],1)*1,"")</f>
        <v/>
      </c>
      <c r="J339" s="27" t="str">
        <f>IFERROR(RIGHT(LEFT(Table1[[#This Row],[S]],2),1)*1,"")</f>
        <v/>
      </c>
      <c r="K339" s="31"/>
      <c r="L339">
        <v>5</v>
      </c>
      <c r="M339" s="9"/>
      <c r="N339">
        <v>13</v>
      </c>
      <c r="O339" t="s">
        <v>359</v>
      </c>
      <c r="P339" s="10" t="s">
        <v>28</v>
      </c>
      <c r="Q339" s="24">
        <v>1</v>
      </c>
      <c r="S339" s="25">
        <v>0.43611111111111112</v>
      </c>
      <c r="T339" s="25">
        <v>2.0833333333333332E-2</v>
      </c>
      <c r="U339" s="25">
        <v>0.45694444444444443</v>
      </c>
      <c r="V339" s="25">
        <v>3.2638888888888891E-2</v>
      </c>
    </row>
    <row r="340" spans="1:23" ht="16.5" x14ac:dyDescent="0.25">
      <c r="A340" t="s">
        <v>0</v>
      </c>
      <c r="B340" t="s">
        <v>354</v>
      </c>
      <c r="C340" s="31"/>
      <c r="D340" s="31"/>
      <c r="E340" s="32"/>
      <c r="F340" s="27" t="str">
        <f>IFERROR(LEFT(Table1[[#This Row],[L]],1)*1,"")</f>
        <v/>
      </c>
      <c r="G340" s="27" t="str">
        <f>IFERROR(RIGHT(LEFT(Table1[[#This Row],[L]],2),1)*1,"")</f>
        <v/>
      </c>
      <c r="H340" s="27" t="str">
        <f>IFERROR(IF(Table1[[#This Row],[Skott]]=10,"",RIGHT(Table1[[#This Row],[L]],1))*1,"")</f>
        <v/>
      </c>
      <c r="I340" s="27" t="str">
        <f>IFERROR(LEFT(Table1[[#This Row],[S]],1)*1,"")</f>
        <v/>
      </c>
      <c r="J340" s="27" t="str">
        <f>IFERROR(RIGHT(LEFT(Table1[[#This Row],[S]],2),1)*1,"")</f>
        <v/>
      </c>
      <c r="K340" s="31"/>
      <c r="L340" s="31"/>
      <c r="N340">
        <v>19</v>
      </c>
      <c r="O340" t="s">
        <v>35</v>
      </c>
      <c r="P340" s="10" t="s">
        <v>28</v>
      </c>
      <c r="S340" t="s">
        <v>14</v>
      </c>
      <c r="T340" t="s">
        <v>14</v>
      </c>
      <c r="U340" t="s">
        <v>14</v>
      </c>
      <c r="W340" t="s">
        <v>34</v>
      </c>
    </row>
    <row r="341" spans="1:23" ht="16.5" x14ac:dyDescent="0.25">
      <c r="A341" t="s">
        <v>45</v>
      </c>
      <c r="B341" t="s">
        <v>354</v>
      </c>
      <c r="C341">
        <v>15</v>
      </c>
      <c r="D341">
        <f>Table1[[#This Row],[Skott]]-SUM(Table1[[#This Row],[T1]:[T5]])</f>
        <v>15</v>
      </c>
      <c r="E341" s="29">
        <f>IFERROR(-(SUM(Table1[[#This Row],[T1]:[T5]])-Table1[[#This Row],[Skott]])/Table1[[#This Row],[Skott]],"")</f>
        <v>1</v>
      </c>
      <c r="F341" s="27">
        <f>IFERROR(LEFT(Table1[[#This Row],[L]],1)*1,"")</f>
        <v>0</v>
      </c>
      <c r="G341" s="27">
        <f>IFERROR(RIGHT(LEFT(Table1[[#This Row],[L]],2),1)*1,"")</f>
        <v>0</v>
      </c>
      <c r="H341" s="27">
        <f>IFERROR(IF(Table1[[#This Row],[Skott]]=10,"",RIGHT(Table1[[#This Row],[L]],1))*1,"")</f>
        <v>0</v>
      </c>
      <c r="I341" s="27" t="str">
        <f>IFERROR(LEFT(Table1[[#This Row],[S]],1)*1,"")</f>
        <v/>
      </c>
      <c r="J341" s="27" t="str">
        <f>IFERROR(RIGHT(LEFT(Table1[[#This Row],[S]],2),1)*1,"")</f>
        <v/>
      </c>
      <c r="K341">
        <f>IF(Table1[[#This Row],[Plac]]="",0,IFERROR(VLOOKUP(Table1[[#This Row],[Plac]],Referens!$B$16:$C$28,2,0),1))</f>
        <v>15</v>
      </c>
      <c r="L341">
        <f>Table1[[#This Row],[Poäng]]</f>
        <v>15</v>
      </c>
      <c r="M341">
        <v>1</v>
      </c>
      <c r="N341">
        <v>45</v>
      </c>
      <c r="O341" t="s">
        <v>61</v>
      </c>
      <c r="P341" s="10" t="s">
        <v>28</v>
      </c>
      <c r="Q341" s="24" t="s">
        <v>387</v>
      </c>
      <c r="S341" s="25">
        <v>0.58611111111111114</v>
      </c>
      <c r="T341" t="s">
        <v>14</v>
      </c>
      <c r="U341" s="25">
        <v>0.58611111111111114</v>
      </c>
      <c r="V341" s="25">
        <v>2.7777777777777779E-3</v>
      </c>
    </row>
    <row r="342" spans="1:23" ht="16.5" x14ac:dyDescent="0.25">
      <c r="A342" t="s">
        <v>486</v>
      </c>
      <c r="B342" t="s">
        <v>354</v>
      </c>
      <c r="C342">
        <v>20</v>
      </c>
      <c r="D342">
        <f>Table1[[#This Row],[Skott]]-SUM(Table1[[#This Row],[T1]:[T5]])</f>
        <v>15</v>
      </c>
      <c r="E342" s="29">
        <f>IFERROR(-(SUM(Table1[[#This Row],[T1]:[T5]])-Table1[[#This Row],[Skott]])/Table1[[#This Row],[Skott]],"")</f>
        <v>0.75</v>
      </c>
      <c r="F342" s="27">
        <f>IFERROR(LEFT(Table1[[#This Row],[L]],1)*1,"")</f>
        <v>2</v>
      </c>
      <c r="G342" s="27">
        <f>IFERROR(RIGHT(LEFT(Table1[[#This Row],[L]],2),1)*1,"")</f>
        <v>0</v>
      </c>
      <c r="H342" s="30"/>
      <c r="I342" s="27">
        <f>IFERROR(LEFT(Table1[[#This Row],[S]],1)*1,"")</f>
        <v>1</v>
      </c>
      <c r="J342" s="27">
        <f>IFERROR(RIGHT(LEFT(Table1[[#This Row],[S]],2),1)*1,"")</f>
        <v>2</v>
      </c>
      <c r="K342">
        <f>IF(Table1[[#This Row],[Plac]]="",0,IFERROR(VLOOKUP(Table1[[#This Row],[Plac]],Referens!$B$16:$C$28,2,0),1))</f>
        <v>13</v>
      </c>
      <c r="L342">
        <f>Table1[[#This Row],[Poäng]]</f>
        <v>13</v>
      </c>
      <c r="M342">
        <v>2</v>
      </c>
      <c r="N342">
        <v>70</v>
      </c>
      <c r="O342" t="s">
        <v>130</v>
      </c>
      <c r="P342" s="10" t="s">
        <v>28</v>
      </c>
      <c r="Q342" s="24">
        <v>20</v>
      </c>
      <c r="R342" s="24">
        <v>12</v>
      </c>
      <c r="S342" s="26">
        <v>1.4236111111111112</v>
      </c>
      <c r="T342" s="25">
        <v>0.10416666666666667</v>
      </c>
      <c r="U342" s="26">
        <v>1.5277777777777777</v>
      </c>
      <c r="V342" s="25">
        <v>0.30833333333333335</v>
      </c>
    </row>
    <row r="343" spans="1:23" ht="16.5" x14ac:dyDescent="0.25">
      <c r="A343" t="s">
        <v>0</v>
      </c>
      <c r="B343" t="s">
        <v>382</v>
      </c>
      <c r="C343">
        <v>10</v>
      </c>
      <c r="D343">
        <f>Table1[[#This Row],[Skott]]-SUM(Table1[[#This Row],[T1]:[T5]])</f>
        <v>3</v>
      </c>
      <c r="E343" s="29">
        <f>IFERROR(-(SUM(Table1[[#This Row],[T1]:[T5]])-Table1[[#This Row],[Skott]])/Table1[[#This Row],[Skott]],"")</f>
        <v>0.3</v>
      </c>
      <c r="F343" s="27">
        <f>IFERROR(LEFT(Table1[[#This Row],[L]],1)*1,"")</f>
        <v>3</v>
      </c>
      <c r="G343" s="27">
        <f>IFERROR(RIGHT(LEFT(Table1[[#This Row],[L]],2),1)*1,"")</f>
        <v>4</v>
      </c>
      <c r="H343" s="30"/>
      <c r="I343" s="27" t="str">
        <f>IFERROR(LEFT(Table1[[#This Row],[S]],1)*1,"")</f>
        <v/>
      </c>
      <c r="J343" s="27" t="str">
        <f>IFERROR(RIGHT(LEFT(Table1[[#This Row],[S]],2),1)*1,"")</f>
        <v/>
      </c>
      <c r="K343">
        <f>IF(Table1[[#This Row],[Plac]]="",0,IFERROR(VLOOKUP(Table1[[#This Row],[Plac]],Referens!$B$16:$C$28,2,0),1))</f>
        <v>13</v>
      </c>
      <c r="L343">
        <v>5</v>
      </c>
      <c r="M343">
        <v>2</v>
      </c>
      <c r="N343">
        <v>11</v>
      </c>
      <c r="O343" t="s">
        <v>27</v>
      </c>
      <c r="P343" s="10" t="s">
        <v>28</v>
      </c>
      <c r="Q343" s="24">
        <v>34</v>
      </c>
      <c r="S343" s="25">
        <v>0.66527777777777775</v>
      </c>
      <c r="T343" s="25">
        <v>0.14583333333333334</v>
      </c>
      <c r="U343" s="25">
        <v>0.81111111111111112</v>
      </c>
      <c r="V343" s="25">
        <v>4.3055555555555555E-2</v>
      </c>
    </row>
    <row r="344" spans="1:23" ht="16.5" x14ac:dyDescent="0.25">
      <c r="A344" t="s">
        <v>45</v>
      </c>
      <c r="B344" t="s">
        <v>382</v>
      </c>
      <c r="C344">
        <v>15</v>
      </c>
      <c r="D344">
        <f>Table1[[#This Row],[Skott]]-SUM(Table1[[#This Row],[T1]:[T5]])</f>
        <v>9</v>
      </c>
      <c r="E344" s="29">
        <f>IFERROR(-(SUM(Table1[[#This Row],[T1]:[T5]])-Table1[[#This Row],[Skott]])/Table1[[#This Row],[Skott]],"")</f>
        <v>0.6</v>
      </c>
      <c r="F344" s="27">
        <f>IFERROR(LEFT(Table1[[#This Row],[L]],1)*1,"")</f>
        <v>3</v>
      </c>
      <c r="G344" s="27">
        <f>IFERROR(RIGHT(LEFT(Table1[[#This Row],[L]],2),1)*1,"")</f>
        <v>2</v>
      </c>
      <c r="H344" s="27">
        <f>IFERROR(IF(Table1[[#This Row],[Skott]]=10,"",RIGHT(Table1[[#This Row],[L]],1))*1,"")</f>
        <v>1</v>
      </c>
      <c r="I344" s="27" t="str">
        <f>IFERROR(LEFT(Table1[[#This Row],[S]],1)*1,"")</f>
        <v/>
      </c>
      <c r="J344" s="27" t="str">
        <f>IFERROR(RIGHT(LEFT(Table1[[#This Row],[S]],2),1)*1,"")</f>
        <v/>
      </c>
      <c r="K344">
        <f>IF(Table1[[#This Row],[Plac]]="",0,IFERROR(VLOOKUP(Table1[[#This Row],[Plac]],Referens!$B$16:$C$28,2,0),1))</f>
        <v>15</v>
      </c>
      <c r="L344">
        <f>Table1[[#This Row],[Poäng]]</f>
        <v>15</v>
      </c>
      <c r="M344">
        <v>1</v>
      </c>
      <c r="N344">
        <v>33</v>
      </c>
      <c r="O344" t="s">
        <v>61</v>
      </c>
      <c r="P344" s="10" t="s">
        <v>28</v>
      </c>
      <c r="Q344" s="24">
        <v>321</v>
      </c>
      <c r="S344" s="25">
        <v>0.57916666666666672</v>
      </c>
      <c r="T344" s="25">
        <v>0.125</v>
      </c>
      <c r="U344" s="25">
        <v>0.70416666666666672</v>
      </c>
      <c r="V344" s="25" t="s">
        <v>14</v>
      </c>
    </row>
    <row r="345" spans="1:23" ht="16.5" x14ac:dyDescent="0.25">
      <c r="A345" t="s">
        <v>69</v>
      </c>
      <c r="B345" t="s">
        <v>382</v>
      </c>
      <c r="C345">
        <v>15</v>
      </c>
      <c r="D345">
        <f>Table1[[#This Row],[Skott]]-SUM(Table1[[#This Row],[T1]:[T5]])</f>
        <v>6</v>
      </c>
      <c r="E345" s="29">
        <f>IFERROR(-(SUM(Table1[[#This Row],[T1]:[T5]])-Table1[[#This Row],[Skott]])/Table1[[#This Row],[Skott]],"")</f>
        <v>0.4</v>
      </c>
      <c r="F345" s="27">
        <f>IFERROR(LEFT(Table1[[#This Row],[L]],1)*1,"")</f>
        <v>2</v>
      </c>
      <c r="G345" s="27">
        <f>IFERROR(RIGHT(LEFT(Table1[[#This Row],[L]],2),1)*1,"")</f>
        <v>4</v>
      </c>
      <c r="H345" s="27">
        <f>IFERROR(IF(Table1[[#This Row],[Skott]]=10,"",RIGHT(Table1[[#This Row],[L]],1))*1,"")</f>
        <v>3</v>
      </c>
      <c r="I345" s="27" t="str">
        <f>IFERROR(LEFT(Table1[[#This Row],[S]],1)*1,"")</f>
        <v/>
      </c>
      <c r="J345" s="27" t="str">
        <f>IFERROR(RIGHT(LEFT(Table1[[#This Row],[S]],2),1)*1,"")</f>
        <v/>
      </c>
      <c r="K345">
        <f>IF(Table1[[#This Row],[Plac]]="",0,IFERROR(VLOOKUP(Table1[[#This Row],[Plac]],Referens!$B$16:$C$28,2,0),1))</f>
        <v>13</v>
      </c>
      <c r="L345">
        <f>Table1[[#This Row],[Poäng]]</f>
        <v>13</v>
      </c>
      <c r="M345">
        <v>2</v>
      </c>
      <c r="N345">
        <v>41</v>
      </c>
      <c r="O345" t="s">
        <v>374</v>
      </c>
      <c r="P345" s="10" t="s">
        <v>28</v>
      </c>
      <c r="Q345" s="24">
        <v>243</v>
      </c>
      <c r="S345" s="25">
        <v>0.69930555555555551</v>
      </c>
      <c r="T345" s="25">
        <v>0.1875</v>
      </c>
      <c r="U345" s="25">
        <v>0.88680555555555551</v>
      </c>
      <c r="V345" s="25">
        <v>0.17222222222222222</v>
      </c>
    </row>
    <row r="346" spans="1:23" ht="16.5" x14ac:dyDescent="0.25">
      <c r="A346" t="s">
        <v>69</v>
      </c>
      <c r="B346" t="s">
        <v>382</v>
      </c>
      <c r="C346">
        <v>15</v>
      </c>
      <c r="D346">
        <f>Table1[[#This Row],[Skott]]-SUM(Table1[[#This Row],[T1]:[T5]])</f>
        <v>6</v>
      </c>
      <c r="E346" s="29">
        <f>IFERROR(-(SUM(Table1[[#This Row],[T1]:[T5]])-Table1[[#This Row],[Skott]])/Table1[[#This Row],[Skott]],"")</f>
        <v>0.4</v>
      </c>
      <c r="F346" s="27">
        <f>IFERROR(LEFT(Table1[[#This Row],[L]],1)*1,"")</f>
        <v>3</v>
      </c>
      <c r="G346" s="27">
        <f>IFERROR(RIGHT(LEFT(Table1[[#This Row],[L]],2),1)*1,"")</f>
        <v>3</v>
      </c>
      <c r="H346" s="27">
        <f>IFERROR(IF(Table1[[#This Row],[Skott]]=10,"",RIGHT(Table1[[#This Row],[L]],1))*1,"")</f>
        <v>3</v>
      </c>
      <c r="I346" s="27" t="str">
        <f>IFERROR(LEFT(Table1[[#This Row],[S]],1)*1,"")</f>
        <v/>
      </c>
      <c r="J346" s="27" t="str">
        <f>IFERROR(RIGHT(LEFT(Table1[[#This Row],[S]],2),1)*1,"")</f>
        <v/>
      </c>
      <c r="K346">
        <f>IF(Table1[[#This Row],[Plac]]="",0,IFERROR(VLOOKUP(Table1[[#This Row],[Plac]],Referens!$B$16:$C$28,2,0),1))</f>
        <v>11</v>
      </c>
      <c r="L346">
        <f>Table1[[#This Row],[Poäng]]</f>
        <v>11</v>
      </c>
      <c r="M346">
        <v>4</v>
      </c>
      <c r="N346">
        <v>40</v>
      </c>
      <c r="O346" t="s">
        <v>359</v>
      </c>
      <c r="P346" s="10" t="s">
        <v>28</v>
      </c>
      <c r="Q346" s="24">
        <v>333</v>
      </c>
      <c r="S346" s="25">
        <v>0.77847222222222223</v>
      </c>
      <c r="T346" s="25">
        <v>0.1875</v>
      </c>
      <c r="U346" s="25">
        <v>0.96597222222222223</v>
      </c>
      <c r="V346" s="25">
        <v>0.25138888888888888</v>
      </c>
    </row>
    <row r="347" spans="1:23" ht="16.5" x14ac:dyDescent="0.25">
      <c r="A347" t="s">
        <v>406</v>
      </c>
      <c r="B347" t="s">
        <v>382</v>
      </c>
      <c r="C347">
        <v>10</v>
      </c>
      <c r="D347">
        <f>Table1[[#This Row],[Skott]]-SUM(Table1[[#This Row],[T1]:[T5]])</f>
        <v>7</v>
      </c>
      <c r="E347" s="29">
        <f>IFERROR(-(SUM(Table1[[#This Row],[T1]:[T5]])-Table1[[#This Row],[Skott]])/Table1[[#This Row],[Skott]],"")</f>
        <v>0.7</v>
      </c>
      <c r="F347" s="27">
        <f>IFERROR(LEFT(Table1[[#This Row],[L]],1)*1,"")</f>
        <v>3</v>
      </c>
      <c r="G347" s="27">
        <f>IFERROR(RIGHT(LEFT(Table1[[#This Row],[L]],2),1)*1,"")</f>
        <v>0</v>
      </c>
      <c r="H347" s="27" t="str">
        <f>IFERROR(IF(Table1[[#This Row],[Skott]]=10,"",RIGHT(Table1[[#This Row],[L]],1))*1,"")</f>
        <v/>
      </c>
      <c r="I347" s="27" t="str">
        <f>IFERROR(LEFT(Table1[[#This Row],[S]],1)*1,"")</f>
        <v/>
      </c>
      <c r="J347" s="27" t="str">
        <f>IFERROR(RIGHT(LEFT(Table1[[#This Row],[S]],2),1)*1,"")</f>
        <v/>
      </c>
      <c r="K347" s="31"/>
      <c r="L347">
        <v>5</v>
      </c>
      <c r="M347" s="9"/>
      <c r="N347">
        <v>50</v>
      </c>
      <c r="O347" t="s">
        <v>375</v>
      </c>
      <c r="P347" s="10" t="s">
        <v>28</v>
      </c>
      <c r="Q347" s="24">
        <v>30</v>
      </c>
      <c r="S347" s="25">
        <v>0.38333333333333336</v>
      </c>
      <c r="T347" s="25">
        <v>6.25E-2</v>
      </c>
      <c r="U347" s="25">
        <v>0.44583333333333336</v>
      </c>
      <c r="V347" t="s">
        <v>14</v>
      </c>
    </row>
    <row r="348" spans="1:23" ht="16.5" x14ac:dyDescent="0.25">
      <c r="A348" t="s">
        <v>406</v>
      </c>
      <c r="B348" t="s">
        <v>382</v>
      </c>
      <c r="C348">
        <v>10</v>
      </c>
      <c r="D348">
        <f>Table1[[#This Row],[Skott]]-SUM(Table1[[#This Row],[T1]:[T5]])</f>
        <v>8</v>
      </c>
      <c r="E348" s="29">
        <f>IFERROR(-(SUM(Table1[[#This Row],[T1]:[T5]])-Table1[[#This Row],[Skott]])/Table1[[#This Row],[Skott]],"")</f>
        <v>0.8</v>
      </c>
      <c r="F348" s="27">
        <f>IFERROR(LEFT(Table1[[#This Row],[L]],1)*1,"")</f>
        <v>0</v>
      </c>
      <c r="G348" s="27">
        <f>IFERROR(RIGHT(LEFT(Table1[[#This Row],[L]],2),1)*1,"")</f>
        <v>2</v>
      </c>
      <c r="H348" s="27" t="str">
        <f>IFERROR(IF(Table1[[#This Row],[Skott]]=10,"",RIGHT(Table1[[#This Row],[L]],1))*1,"")</f>
        <v/>
      </c>
      <c r="I348" s="27" t="str">
        <f>IFERROR(LEFT(Table1[[#This Row],[S]],1)*1,"")</f>
        <v/>
      </c>
      <c r="J348" s="27" t="str">
        <f>IFERROR(RIGHT(LEFT(Table1[[#This Row],[S]],2),1)*1,"")</f>
        <v/>
      </c>
      <c r="K348" s="31"/>
      <c r="L348">
        <v>5</v>
      </c>
      <c r="M348" s="9"/>
      <c r="N348">
        <v>52</v>
      </c>
      <c r="O348" t="s">
        <v>376</v>
      </c>
      <c r="P348" s="10" t="s">
        <v>28</v>
      </c>
      <c r="Q348" s="24" t="s">
        <v>325</v>
      </c>
      <c r="S348" s="25">
        <v>0.44236111111111109</v>
      </c>
      <c r="T348" s="25">
        <v>4.1666666666666664E-2</v>
      </c>
      <c r="U348" s="25">
        <v>0.48402777777777778</v>
      </c>
      <c r="V348" s="25">
        <v>3.8194444444444448E-2</v>
      </c>
    </row>
    <row r="349" spans="1:23" ht="16.5" x14ac:dyDescent="0.25">
      <c r="A349" t="s">
        <v>406</v>
      </c>
      <c r="B349" t="s">
        <v>382</v>
      </c>
      <c r="C349">
        <v>10</v>
      </c>
      <c r="D349">
        <f>Table1[[#This Row],[Skott]]-SUM(Table1[[#This Row],[T1]:[T5]])</f>
        <v>4</v>
      </c>
      <c r="E349" s="29">
        <f>IFERROR(-(SUM(Table1[[#This Row],[T1]:[T5]])-Table1[[#This Row],[Skott]])/Table1[[#This Row],[Skott]],"")</f>
        <v>0.4</v>
      </c>
      <c r="F349" s="27">
        <f>IFERROR(LEFT(Table1[[#This Row],[L]],1)*1,"")</f>
        <v>3</v>
      </c>
      <c r="G349" s="27">
        <f>IFERROR(RIGHT(LEFT(Table1[[#This Row],[L]],2),1)*1,"")</f>
        <v>3</v>
      </c>
      <c r="H349" s="27" t="str">
        <f>IFERROR(IF(Table1[[#This Row],[Skott]]=10,"",RIGHT(Table1[[#This Row],[L]],1))*1,"")</f>
        <v/>
      </c>
      <c r="I349" s="27" t="str">
        <f>IFERROR(LEFT(Table1[[#This Row],[S]],1)*1,"")</f>
        <v/>
      </c>
      <c r="J349" s="27" t="str">
        <f>IFERROR(RIGHT(LEFT(Table1[[#This Row],[S]],2),1)*1,"")</f>
        <v/>
      </c>
      <c r="K349" s="31"/>
      <c r="L349">
        <v>5</v>
      </c>
      <c r="M349" s="9"/>
      <c r="N349">
        <v>54</v>
      </c>
      <c r="O349" t="s">
        <v>377</v>
      </c>
      <c r="P349" s="10" t="s">
        <v>28</v>
      </c>
      <c r="Q349" s="24">
        <v>33</v>
      </c>
      <c r="S349" s="25">
        <v>0.41875000000000001</v>
      </c>
      <c r="T349" s="25">
        <v>0.125</v>
      </c>
      <c r="U349" s="25">
        <v>0.54374999999999996</v>
      </c>
      <c r="V349" s="25">
        <v>9.7916666666666666E-2</v>
      </c>
    </row>
    <row r="350" spans="1:23" ht="16.5" x14ac:dyDescent="0.25">
      <c r="A350" t="s">
        <v>485</v>
      </c>
      <c r="B350" t="s">
        <v>382</v>
      </c>
      <c r="C350">
        <v>20</v>
      </c>
      <c r="D350">
        <f>Table1[[#This Row],[Skott]]-SUM(Table1[[#This Row],[T1]:[T5]])</f>
        <v>5</v>
      </c>
      <c r="E350" s="29">
        <f>IFERROR(-(SUM(Table1[[#This Row],[T1]:[T5]])-Table1[[#This Row],[Skott]])/Table1[[#This Row],[Skott]],"")</f>
        <v>0.25</v>
      </c>
      <c r="F350" s="27">
        <f>IFERROR(LEFT(Table1[[#This Row],[L]],1)*1,"")</f>
        <v>5</v>
      </c>
      <c r="G350" s="27">
        <f>IFERROR(RIGHT(LEFT(Table1[[#This Row],[L]],2),1)*1,"")</f>
        <v>4</v>
      </c>
      <c r="H350" s="30"/>
      <c r="I350" s="27">
        <f>IFERROR(LEFT(Table1[[#This Row],[S]],1)*1,"")</f>
        <v>4</v>
      </c>
      <c r="J350" s="27">
        <f>IFERROR(RIGHT(LEFT(Table1[[#This Row],[S]],2),1)*1,"")</f>
        <v>2</v>
      </c>
      <c r="K350">
        <f>IF(Table1[[#This Row],[Plac]]="",0,IFERROR(VLOOKUP(Table1[[#This Row],[Plac]],Referens!$B$16:$C$28,2,0),1))</f>
        <v>13</v>
      </c>
      <c r="L350">
        <f>Table1[[#This Row],[Poäng]]</f>
        <v>13</v>
      </c>
      <c r="M350">
        <v>2</v>
      </c>
      <c r="N350">
        <v>63</v>
      </c>
      <c r="O350" t="s">
        <v>379</v>
      </c>
      <c r="P350" s="10" t="s">
        <v>28</v>
      </c>
      <c r="Q350" s="24" t="s">
        <v>394</v>
      </c>
      <c r="R350" s="24" t="s">
        <v>395</v>
      </c>
      <c r="S350" s="25">
        <v>0.96597222222222223</v>
      </c>
      <c r="T350" s="25">
        <v>0.3125</v>
      </c>
      <c r="U350" s="25">
        <v>1.2784722222222222</v>
      </c>
      <c r="V350" s="25">
        <v>0.10694444444444444</v>
      </c>
    </row>
    <row r="351" spans="1:23" ht="16.5" x14ac:dyDescent="0.25">
      <c r="A351" t="s">
        <v>485</v>
      </c>
      <c r="B351" t="s">
        <v>382</v>
      </c>
      <c r="C351">
        <v>20</v>
      </c>
      <c r="D351">
        <f>Table1[[#This Row],[Skott]]-SUM(Table1[[#This Row],[T1]:[T5]])</f>
        <v>0</v>
      </c>
      <c r="E351" s="29">
        <f>IFERROR(-(SUM(Table1[[#This Row],[T1]:[T5]])-Table1[[#This Row],[Skott]])/Table1[[#This Row],[Skott]],"")</f>
        <v>0</v>
      </c>
      <c r="F351" s="27">
        <f>IFERROR(LEFT(Table1[[#This Row],[L]],1)*1,"")</f>
        <v>5</v>
      </c>
      <c r="G351" s="27">
        <f>IFERROR(RIGHT(LEFT(Table1[[#This Row],[L]],2),1)*1,"")</f>
        <v>5</v>
      </c>
      <c r="H351" s="30"/>
      <c r="I351" s="27">
        <f>IFERROR(LEFT(Table1[[#This Row],[S]],1)*1,"")</f>
        <v>5</v>
      </c>
      <c r="J351" s="27">
        <f>IFERROR(RIGHT(LEFT(Table1[[#This Row],[S]],2),1)*1,"")</f>
        <v>5</v>
      </c>
      <c r="K351">
        <f>IF(Table1[[#This Row],[Plac]]="",0,IFERROR(VLOOKUP(Table1[[#This Row],[Plac]],Referens!$B$16:$C$28,2,0),1))</f>
        <v>11</v>
      </c>
      <c r="L351">
        <f>Table1[[#This Row],[Poäng]]</f>
        <v>11</v>
      </c>
      <c r="M351">
        <v>4</v>
      </c>
      <c r="N351">
        <v>61</v>
      </c>
      <c r="O351" t="s">
        <v>380</v>
      </c>
      <c r="P351" s="10" t="s">
        <v>28</v>
      </c>
      <c r="Q351" s="24" t="s">
        <v>396</v>
      </c>
      <c r="R351" s="24" t="s">
        <v>396</v>
      </c>
      <c r="S351" s="26">
        <v>0.91736111111111107</v>
      </c>
      <c r="T351" s="25">
        <v>0.41666666666666669</v>
      </c>
      <c r="U351" s="26">
        <v>1.3340277777777778</v>
      </c>
      <c r="V351" s="25">
        <v>0.16250000000000001</v>
      </c>
    </row>
    <row r="352" spans="1:23" ht="16.5" x14ac:dyDescent="0.25">
      <c r="A352" t="s">
        <v>486</v>
      </c>
      <c r="B352" t="s">
        <v>382</v>
      </c>
      <c r="C352">
        <v>20</v>
      </c>
      <c r="D352">
        <f>Table1[[#This Row],[Skott]]-SUM(Table1[[#This Row],[T1]:[T5]])</f>
        <v>10</v>
      </c>
      <c r="E352" s="29">
        <f>IFERROR(-(SUM(Table1[[#This Row],[T1]:[T5]])-Table1[[#This Row],[Skott]])/Table1[[#This Row],[Skott]],"")</f>
        <v>0.5</v>
      </c>
      <c r="F352" s="27">
        <f>IFERROR(LEFT(Table1[[#This Row],[L]],1)*1,"")</f>
        <v>2</v>
      </c>
      <c r="G352" s="27">
        <f>IFERROR(RIGHT(LEFT(Table1[[#This Row],[L]],2),1)*1,"")</f>
        <v>3</v>
      </c>
      <c r="H352" s="30"/>
      <c r="I352" s="27">
        <f>IFERROR(LEFT(Table1[[#This Row],[S]],1)*1,"")</f>
        <v>2</v>
      </c>
      <c r="J352" s="27">
        <f>IFERROR(RIGHT(LEFT(Table1[[#This Row],[S]],2),1)*1,"")</f>
        <v>3</v>
      </c>
      <c r="K352">
        <f>IF(Table1[[#This Row],[Plac]]="",0,IFERROR(VLOOKUP(Table1[[#This Row],[Plac]],Referens!$B$16:$C$28,2,0),1))</f>
        <v>13</v>
      </c>
      <c r="L352">
        <f>Table1[[#This Row],[Poäng]]</f>
        <v>13</v>
      </c>
      <c r="M352">
        <v>2</v>
      </c>
      <c r="N352">
        <v>72</v>
      </c>
      <c r="O352" t="s">
        <v>130</v>
      </c>
      <c r="P352" s="10" t="s">
        <v>28</v>
      </c>
      <c r="Q352" s="24" t="s">
        <v>398</v>
      </c>
      <c r="R352" s="24" t="s">
        <v>398</v>
      </c>
      <c r="S352" s="25">
        <v>1.0958333333333334</v>
      </c>
      <c r="T352" s="25">
        <v>0.20833333333333334</v>
      </c>
      <c r="U352" s="25">
        <v>1.3041666666666667</v>
      </c>
      <c r="V352" s="25">
        <v>6.7361111111111108E-2</v>
      </c>
    </row>
    <row r="353" spans="1:23" ht="16.5" x14ac:dyDescent="0.25">
      <c r="A353" t="s">
        <v>406</v>
      </c>
      <c r="B353" t="s">
        <v>454</v>
      </c>
      <c r="C353">
        <v>10</v>
      </c>
      <c r="D353">
        <f>Table1[[#This Row],[Skott]]-SUM(Table1[[#This Row],[T1]:[T5]])</f>
        <v>6</v>
      </c>
      <c r="E353" s="29">
        <f>IFERROR(-(SUM(Table1[[#This Row],[T1]:[T5]])-Table1[[#This Row],[Skott]])/Table1[[#This Row],[Skott]],"")</f>
        <v>0.6</v>
      </c>
      <c r="F353" s="27">
        <f>IFERROR(LEFT(Table1[[#This Row],[L]],1)*1,"")</f>
        <v>3</v>
      </c>
      <c r="G353" s="27">
        <f>IFERROR(RIGHT(LEFT(Table1[[#This Row],[L]],2),1)*1,"")</f>
        <v>1</v>
      </c>
      <c r="H353" s="27" t="str">
        <f>IFERROR(IF(Table1[[#This Row],[Skott]]=10,"",RIGHT(Table1[[#This Row],[L]],1))*1,"")</f>
        <v/>
      </c>
      <c r="I353" s="27" t="str">
        <f>IFERROR(LEFT(Table1[[#This Row],[S]],1)*1,"")</f>
        <v/>
      </c>
      <c r="J353" s="27" t="str">
        <f>IFERROR(RIGHT(LEFT(Table1[[#This Row],[S]],2),1)*1,"")</f>
        <v/>
      </c>
      <c r="K353" s="31"/>
      <c r="L353">
        <v>5</v>
      </c>
      <c r="M353" s="9"/>
      <c r="N353">
        <v>7</v>
      </c>
      <c r="O353" t="s">
        <v>377</v>
      </c>
      <c r="P353" s="10" t="s">
        <v>28</v>
      </c>
      <c r="Q353">
        <v>31</v>
      </c>
      <c r="R353"/>
      <c r="S353" t="s">
        <v>14</v>
      </c>
      <c r="T353" t="s">
        <v>14</v>
      </c>
      <c r="U353" t="s">
        <v>14</v>
      </c>
      <c r="V353" t="s">
        <v>14</v>
      </c>
    </row>
    <row r="354" spans="1:23" ht="16.5" x14ac:dyDescent="0.25">
      <c r="A354" t="s">
        <v>406</v>
      </c>
      <c r="B354" t="s">
        <v>454</v>
      </c>
      <c r="C354">
        <v>10</v>
      </c>
      <c r="D354">
        <f>Table1[[#This Row],[Skott]]-SUM(Table1[[#This Row],[T1]:[T5]])</f>
        <v>5</v>
      </c>
      <c r="E354" s="29">
        <f>IFERROR(-(SUM(Table1[[#This Row],[T1]:[T5]])-Table1[[#This Row],[Skott]])/Table1[[#This Row],[Skott]],"")</f>
        <v>0.5</v>
      </c>
      <c r="F354" s="27">
        <f>IFERROR(LEFT(Table1[[#This Row],[L]],1)*1,"")</f>
        <v>3</v>
      </c>
      <c r="G354" s="27">
        <f>IFERROR(RIGHT(LEFT(Table1[[#This Row],[L]],2),1)*1,"")</f>
        <v>2</v>
      </c>
      <c r="H354" s="27" t="str">
        <f>IFERROR(IF(Table1[[#This Row],[Skott]]=10,"",RIGHT(Table1[[#This Row],[L]],1))*1,"")</f>
        <v/>
      </c>
      <c r="I354" s="27" t="str">
        <f>IFERROR(LEFT(Table1[[#This Row],[S]],1)*1,"")</f>
        <v/>
      </c>
      <c r="J354" s="27" t="str">
        <f>IFERROR(RIGHT(LEFT(Table1[[#This Row],[S]],2),1)*1,"")</f>
        <v/>
      </c>
      <c r="K354" s="31"/>
      <c r="L354">
        <v>5</v>
      </c>
      <c r="M354" s="9"/>
      <c r="N354">
        <v>25</v>
      </c>
      <c r="O354" t="s">
        <v>376</v>
      </c>
      <c r="P354" s="10" t="s">
        <v>28</v>
      </c>
      <c r="Q354">
        <v>32</v>
      </c>
      <c r="R354"/>
      <c r="S354" t="s">
        <v>14</v>
      </c>
      <c r="T354" t="s">
        <v>14</v>
      </c>
      <c r="U354" t="s">
        <v>14</v>
      </c>
      <c r="V354" t="s">
        <v>14</v>
      </c>
    </row>
    <row r="355" spans="1:23" ht="16.5" x14ac:dyDescent="0.25">
      <c r="A355" t="s">
        <v>406</v>
      </c>
      <c r="B355" t="s">
        <v>454</v>
      </c>
      <c r="C355">
        <v>10</v>
      </c>
      <c r="D355">
        <f>Table1[[#This Row],[Skott]]-SUM(Table1[[#This Row],[T1]:[T5]])</f>
        <v>2</v>
      </c>
      <c r="E355" s="29">
        <f>IFERROR(-(SUM(Table1[[#This Row],[T1]:[T5]])-Table1[[#This Row],[Skott]])/Table1[[#This Row],[Skott]],"")</f>
        <v>0.2</v>
      </c>
      <c r="F355" s="27">
        <f>IFERROR(LEFT(Table1[[#This Row],[L]],1)*1,"")</f>
        <v>4</v>
      </c>
      <c r="G355" s="27">
        <f>IFERROR(RIGHT(LEFT(Table1[[#This Row],[L]],2),1)*1,"")</f>
        <v>4</v>
      </c>
      <c r="H355" s="27" t="str">
        <f>IFERROR(IF(Table1[[#This Row],[Skott]]=10,"",RIGHT(Table1[[#This Row],[L]],1))*1,"")</f>
        <v/>
      </c>
      <c r="I355" s="27" t="str">
        <f>IFERROR(LEFT(Table1[[#This Row],[S]],1)*1,"")</f>
        <v/>
      </c>
      <c r="J355" s="27" t="str">
        <f>IFERROR(RIGHT(LEFT(Table1[[#This Row],[S]],2),1)*1,"")</f>
        <v/>
      </c>
      <c r="K355" s="31"/>
      <c r="L355">
        <v>5</v>
      </c>
      <c r="M355" s="9"/>
      <c r="N355">
        <v>27</v>
      </c>
      <c r="O355" t="s">
        <v>417</v>
      </c>
      <c r="P355" s="10" t="s">
        <v>28</v>
      </c>
      <c r="Q355">
        <v>44</v>
      </c>
      <c r="R355"/>
      <c r="S355" t="s">
        <v>14</v>
      </c>
      <c r="T355" t="s">
        <v>14</v>
      </c>
      <c r="U355" t="s">
        <v>14</v>
      </c>
      <c r="V355" t="s">
        <v>14</v>
      </c>
    </row>
    <row r="356" spans="1:23" ht="16.5" x14ac:dyDescent="0.25">
      <c r="A356" t="s">
        <v>406</v>
      </c>
      <c r="B356" t="s">
        <v>454</v>
      </c>
      <c r="C356">
        <v>10</v>
      </c>
      <c r="D356">
        <f>Table1[[#This Row],[Skott]]-SUM(Table1[[#This Row],[T1]:[T5]])</f>
        <v>3</v>
      </c>
      <c r="E356" s="29">
        <f>IFERROR(-(SUM(Table1[[#This Row],[T1]:[T5]])-Table1[[#This Row],[Skott]])/Table1[[#This Row],[Skott]],"")</f>
        <v>0.3</v>
      </c>
      <c r="F356" s="27">
        <f>IFERROR(LEFT(Table1[[#This Row],[L]],1)*1,"")</f>
        <v>5</v>
      </c>
      <c r="G356" s="27">
        <f>IFERROR(RIGHT(LEFT(Table1[[#This Row],[L]],2),1)*1,"")</f>
        <v>2</v>
      </c>
      <c r="H356" s="27" t="str">
        <f>IFERROR(IF(Table1[[#This Row],[Skott]]=10,"",RIGHT(Table1[[#This Row],[L]],1))*1,"")</f>
        <v/>
      </c>
      <c r="I356" s="27" t="str">
        <f>IFERROR(LEFT(Table1[[#This Row],[S]],1)*1,"")</f>
        <v/>
      </c>
      <c r="J356" s="27" t="str">
        <f>IFERROR(RIGHT(LEFT(Table1[[#This Row],[S]],2),1)*1,"")</f>
        <v/>
      </c>
      <c r="K356" s="31"/>
      <c r="L356">
        <v>5</v>
      </c>
      <c r="M356" s="9"/>
      <c r="N356">
        <v>29</v>
      </c>
      <c r="O356" t="s">
        <v>375</v>
      </c>
      <c r="P356" s="10" t="s">
        <v>28</v>
      </c>
      <c r="Q356">
        <v>52</v>
      </c>
      <c r="R356"/>
      <c r="S356" t="s">
        <v>14</v>
      </c>
      <c r="T356" t="s">
        <v>14</v>
      </c>
      <c r="U356" t="s">
        <v>14</v>
      </c>
      <c r="V356" t="s">
        <v>14</v>
      </c>
    </row>
    <row r="357" spans="1:23" ht="16.5" x14ac:dyDescent="0.25">
      <c r="A357" t="s">
        <v>0</v>
      </c>
      <c r="B357" t="s">
        <v>454</v>
      </c>
      <c r="C357">
        <v>10</v>
      </c>
      <c r="D357">
        <f>Table1[[#This Row],[Skott]]-SUM(Table1[[#This Row],[T1]:[T5]])</f>
        <v>4</v>
      </c>
      <c r="E357" s="29">
        <f>IFERROR(-(SUM(Table1[[#This Row],[T1]:[T5]])-Table1[[#This Row],[Skott]])/Table1[[#This Row],[Skott]],"")</f>
        <v>0.4</v>
      </c>
      <c r="F357" s="27">
        <f>IFERROR(LEFT(Table1[[#This Row],[L]],1)*1,"")</f>
        <v>4</v>
      </c>
      <c r="G357" s="27">
        <f>IFERROR(RIGHT(LEFT(Table1[[#This Row],[L]],2),1)*1,"")</f>
        <v>2</v>
      </c>
      <c r="H357" s="27" t="str">
        <f>IFERROR(IF(Table1[[#This Row],[Skott]]=10,"",RIGHT(Table1[[#This Row],[L]],1))*1,"")</f>
        <v/>
      </c>
      <c r="I357" s="27" t="str">
        <f>IFERROR(LEFT(Table1[[#This Row],[S]],1)*1,"")</f>
        <v/>
      </c>
      <c r="J357" s="27" t="str">
        <f>IFERROR(RIGHT(LEFT(Table1[[#This Row],[S]],2),1)*1,"")</f>
        <v/>
      </c>
      <c r="K357">
        <f>IF(Table1[[#This Row],[Plac]]="",0,IFERROR(VLOOKUP(Table1[[#This Row],[Plac]],Referens!$B$16:$C$28,2,0),1))</f>
        <v>5</v>
      </c>
      <c r="L357">
        <v>5</v>
      </c>
      <c r="M357">
        <v>10</v>
      </c>
      <c r="N357">
        <v>42</v>
      </c>
      <c r="O357" t="s">
        <v>27</v>
      </c>
      <c r="P357" s="10" t="s">
        <v>28</v>
      </c>
      <c r="Q357">
        <v>42</v>
      </c>
      <c r="R357"/>
      <c r="S357" s="25">
        <v>0.6381944444444444</v>
      </c>
      <c r="T357" s="25">
        <v>0.125</v>
      </c>
      <c r="U357" s="25">
        <v>0.7631944444444444</v>
      </c>
      <c r="V357" s="25">
        <v>0.32430555555555557</v>
      </c>
    </row>
    <row r="358" spans="1:23" ht="16.5" x14ac:dyDescent="0.25">
      <c r="A358" t="s">
        <v>69</v>
      </c>
      <c r="B358" t="s">
        <v>454</v>
      </c>
      <c r="C358">
        <v>15</v>
      </c>
      <c r="D358">
        <f>Table1[[#This Row],[Skott]]-SUM(Table1[[#This Row],[T1]:[T5]])</f>
        <v>7</v>
      </c>
      <c r="E358" s="29">
        <f>IFERROR(-(SUM(Table1[[#This Row],[T1]:[T5]])-Table1[[#This Row],[Skott]])/Table1[[#This Row],[Skott]],"")</f>
        <v>0.46666666666666667</v>
      </c>
      <c r="F358" s="27">
        <f>IFERROR(LEFT(Table1[[#This Row],[L]],1)*1,"")</f>
        <v>2</v>
      </c>
      <c r="G358" s="27">
        <f>IFERROR(RIGHT(LEFT(Table1[[#This Row],[L]],2),1)*1,"")</f>
        <v>2</v>
      </c>
      <c r="H358" s="27">
        <f>IFERROR(IF(Table1[[#This Row],[Skott]]=10,"",RIGHT(Table1[[#This Row],[L]],1))*1,"")</f>
        <v>4</v>
      </c>
      <c r="I358" s="27" t="str">
        <f>IFERROR(LEFT(Table1[[#This Row],[S]],1)*1,"")</f>
        <v/>
      </c>
      <c r="J358" s="27" t="str">
        <f>IFERROR(RIGHT(LEFT(Table1[[#This Row],[S]],2),1)*1,"")</f>
        <v/>
      </c>
      <c r="K358">
        <f>IF(Table1[[#This Row],[Plac]]="",0,IFERROR(VLOOKUP(Table1[[#This Row],[Plac]],Referens!$B$16:$C$28,2,0),1))</f>
        <v>7</v>
      </c>
      <c r="L358">
        <f>Table1[[#This Row],[Poäng]]</f>
        <v>7</v>
      </c>
      <c r="M358">
        <v>8</v>
      </c>
      <c r="N358">
        <v>77</v>
      </c>
      <c r="O358" t="s">
        <v>359</v>
      </c>
      <c r="P358" s="10" t="s">
        <v>28</v>
      </c>
      <c r="Q358">
        <v>224</v>
      </c>
      <c r="R358"/>
      <c r="S358" s="25">
        <v>0.89444444444444449</v>
      </c>
      <c r="T358" s="25">
        <v>0.16666666666666666</v>
      </c>
      <c r="U358" s="26">
        <v>1.0611111111111111</v>
      </c>
      <c r="V358" s="25">
        <v>0.32013888888888886</v>
      </c>
    </row>
    <row r="359" spans="1:23" ht="16.5" x14ac:dyDescent="0.25">
      <c r="A359" t="s">
        <v>486</v>
      </c>
      <c r="B359" t="s">
        <v>454</v>
      </c>
      <c r="C359">
        <v>20</v>
      </c>
      <c r="D359">
        <f>Table1[[#This Row],[Skott]]-SUM(Table1[[#This Row],[T1]:[T5]])</f>
        <v>4</v>
      </c>
      <c r="E359" s="29">
        <f>IFERROR(-(SUM(Table1[[#This Row],[T1]:[T5]])-Table1[[#This Row],[Skott]])/Table1[[#This Row],[Skott]],"")</f>
        <v>0.2</v>
      </c>
      <c r="F359" s="27">
        <f>IFERROR(LEFT(Table1[[#This Row],[L]],1)*1,"")</f>
        <v>5</v>
      </c>
      <c r="G359" s="27">
        <f>IFERROR(RIGHT(LEFT(Table1[[#This Row],[L]],2),1)*1,"")</f>
        <v>5</v>
      </c>
      <c r="H359" s="30"/>
      <c r="I359" s="27">
        <f>IFERROR(LEFT(Table1[[#This Row],[S]],1)*1,"")</f>
        <v>2</v>
      </c>
      <c r="J359" s="27">
        <f>IFERROR(RIGHT(LEFT(Table1[[#This Row],[S]],2),1)*1,"")</f>
        <v>4</v>
      </c>
      <c r="K359">
        <f>IF(Table1[[#This Row],[Plac]]="",0,IFERROR(VLOOKUP(Table1[[#This Row],[Plac]],Referens!$B$16:$C$28,2,0),1))</f>
        <v>12</v>
      </c>
      <c r="L359">
        <f>Table1[[#This Row],[Poäng]]</f>
        <v>12</v>
      </c>
      <c r="M359">
        <v>3</v>
      </c>
      <c r="N359">
        <v>152</v>
      </c>
      <c r="O359" t="s">
        <v>448</v>
      </c>
      <c r="P359" s="10" t="s">
        <v>28</v>
      </c>
      <c r="Q359">
        <v>55</v>
      </c>
      <c r="R359">
        <v>24</v>
      </c>
      <c r="S359" s="26">
        <v>1.6340277777777779</v>
      </c>
      <c r="T359" s="25">
        <v>0.5</v>
      </c>
      <c r="U359" s="26">
        <v>2.1340277777777779</v>
      </c>
      <c r="V359" s="25">
        <v>0.21666666666666667</v>
      </c>
    </row>
    <row r="360" spans="1:23" ht="16.5" x14ac:dyDescent="0.25">
      <c r="A360" t="s">
        <v>485</v>
      </c>
      <c r="B360" t="s">
        <v>454</v>
      </c>
      <c r="C360">
        <v>20</v>
      </c>
      <c r="D360">
        <f>Table1[[#This Row],[Skott]]-SUM(Table1[[#This Row],[T1]:[T5]])</f>
        <v>6</v>
      </c>
      <c r="E360" s="29">
        <f>IFERROR(-(SUM(Table1[[#This Row],[T1]:[T5]])-Table1[[#This Row],[Skott]])/Table1[[#This Row],[Skott]],"")</f>
        <v>0.3</v>
      </c>
      <c r="F360" s="27">
        <f>IFERROR(LEFT(Table1[[#This Row],[L]],1)*1,"")</f>
        <v>3</v>
      </c>
      <c r="G360" s="27">
        <f>IFERROR(RIGHT(LEFT(Table1[[#This Row],[L]],2),1)*1,"")</f>
        <v>3</v>
      </c>
      <c r="H360" s="30"/>
      <c r="I360" s="27">
        <f>IFERROR(LEFT(Table1[[#This Row],[S]],1)*1,"")</f>
        <v>4</v>
      </c>
      <c r="J360" s="27">
        <f>IFERROR(RIGHT(LEFT(Table1[[#This Row],[S]],2),1)*1,"")</f>
        <v>4</v>
      </c>
      <c r="K360">
        <f>IF(Table1[[#This Row],[Plac]]="",0,IFERROR(VLOOKUP(Table1[[#This Row],[Plac]],Referens!$B$16:$C$28,2,0),1))</f>
        <v>11</v>
      </c>
      <c r="L360">
        <f>Table1[[#This Row],[Poäng]]</f>
        <v>11</v>
      </c>
      <c r="M360">
        <v>4</v>
      </c>
      <c r="N360">
        <v>159</v>
      </c>
      <c r="O360" t="s">
        <v>379</v>
      </c>
      <c r="P360" s="10" t="s">
        <v>28</v>
      </c>
      <c r="Q360">
        <v>33</v>
      </c>
      <c r="R360">
        <v>44</v>
      </c>
      <c r="S360" s="26">
        <v>1.2708333333333333</v>
      </c>
      <c r="T360" s="25">
        <v>0.4375</v>
      </c>
      <c r="U360" s="26">
        <v>1.7083333333333333</v>
      </c>
      <c r="V360" s="25">
        <v>0.2</v>
      </c>
    </row>
    <row r="361" spans="1:23" x14ac:dyDescent="0.25">
      <c r="A361" t="s">
        <v>45</v>
      </c>
      <c r="B361" t="s">
        <v>454</v>
      </c>
      <c r="C361">
        <v>15</v>
      </c>
      <c r="D361">
        <f>Table1[[#This Row],[Skott]]-SUM(Table1[[#This Row],[T1]:[T5]])</f>
        <v>7</v>
      </c>
      <c r="E361" s="29">
        <f>IFERROR(-(SUM(Table1[[#This Row],[T1]:[T5]])-Table1[[#This Row],[Skott]])/Table1[[#This Row],[Skott]],"")</f>
        <v>0.46666666666666667</v>
      </c>
      <c r="F361" s="27">
        <f>IFERROR(LEFT(Table1[[#This Row],[L]],1)*1,"")</f>
        <v>3</v>
      </c>
      <c r="G361" s="27">
        <f>IFERROR(RIGHT(LEFT(Table1[[#This Row],[L]],2),1)*1,"")</f>
        <v>2</v>
      </c>
      <c r="H361" s="27">
        <f>IFERROR(IF(Table1[[#This Row],[Skott]]=10,"",RIGHT(Table1[[#This Row],[L]],1))*1,"")</f>
        <v>3</v>
      </c>
      <c r="I361" s="27" t="str">
        <f>IFERROR(LEFT(Table1[[#This Row],[S]],1)*1,"")</f>
        <v/>
      </c>
      <c r="J361" s="27" t="str">
        <f>IFERROR(RIGHT(LEFT(Table1[[#This Row],[S]],2),1)*1,"")</f>
        <v/>
      </c>
      <c r="K361">
        <f>IF(Table1[[#This Row],[Plac]]="",0,IFERROR(VLOOKUP(Table1[[#This Row],[Plac]],Referens!$B$16:$C$28,2,0),1))</f>
        <v>9</v>
      </c>
      <c r="L361">
        <f>Table1[[#This Row],[Poäng]]</f>
        <v>9</v>
      </c>
      <c r="M361">
        <v>6</v>
      </c>
      <c r="N361">
        <v>100</v>
      </c>
      <c r="O361" t="s">
        <v>431</v>
      </c>
      <c r="P361" t="s">
        <v>432</v>
      </c>
      <c r="Q361">
        <v>323</v>
      </c>
      <c r="R361"/>
      <c r="S361" s="25">
        <v>0.75069444444444444</v>
      </c>
      <c r="T361" s="25">
        <v>0.16666666666666666</v>
      </c>
      <c r="U361" s="25">
        <v>0.91736111111111107</v>
      </c>
      <c r="V361" s="25">
        <v>0.15347222222222223</v>
      </c>
    </row>
    <row r="362" spans="1:23" ht="16.5" x14ac:dyDescent="0.25">
      <c r="A362" t="s">
        <v>108</v>
      </c>
      <c r="B362" t="s">
        <v>356</v>
      </c>
      <c r="C362">
        <v>15</v>
      </c>
      <c r="D362">
        <f>Table1[[#This Row],[Skott]]-SUM(Table1[[#This Row],[T1]:[T5]])</f>
        <v>7</v>
      </c>
      <c r="E362" s="29">
        <f>IFERROR(-(SUM(Table1[[#This Row],[T1]:[T5]])-Table1[[#This Row],[Skott]])/Table1[[#This Row],[Skott]],"")</f>
        <v>0.46666666666666667</v>
      </c>
      <c r="F362" s="27">
        <f>IFERROR(LEFT(Table1[[#This Row],[L]],1)*1,"")</f>
        <v>3</v>
      </c>
      <c r="G362" s="27">
        <f>IFERROR(RIGHT(LEFT(Table1[[#This Row],[L]],2),1)*1,"")</f>
        <v>3</v>
      </c>
      <c r="H362" s="27">
        <f>IFERROR(IF(Table1[[#This Row],[Skott]]=10,"",RIGHT(Table1[[#This Row],[L]],1))*1,"")</f>
        <v>2</v>
      </c>
      <c r="I362" s="27" t="str">
        <f>IFERROR(LEFT(Table1[[#This Row],[S]],1)*1,"")</f>
        <v/>
      </c>
      <c r="J362" s="27" t="str">
        <f>IFERROR(RIGHT(LEFT(Table1[[#This Row],[S]],2),1)*1,"")</f>
        <v/>
      </c>
      <c r="K362">
        <f>IF(Table1[[#This Row],[Plac]]="",0,IFERROR(VLOOKUP(Table1[[#This Row],[Plac]],Referens!$B$16:$C$28,2,0),1))</f>
        <v>12</v>
      </c>
      <c r="L362">
        <f>Table1[[#This Row],[Poäng]]</f>
        <v>12</v>
      </c>
      <c r="M362" s="9">
        <v>3</v>
      </c>
      <c r="N362" s="9">
        <v>85</v>
      </c>
      <c r="O362" s="10" t="s">
        <v>111</v>
      </c>
      <c r="P362" s="10" t="s">
        <v>112</v>
      </c>
      <c r="Q362" s="23">
        <v>332</v>
      </c>
      <c r="R362" s="23"/>
      <c r="S362" s="11">
        <v>0.96666666666666667</v>
      </c>
      <c r="T362" s="11">
        <v>0.16666666666666666</v>
      </c>
      <c r="U362" s="12">
        <v>1.1333333333333333</v>
      </c>
      <c r="V362" s="11">
        <v>0.24583333333333332</v>
      </c>
      <c r="W362" s="10"/>
    </row>
    <row r="363" spans="1:23" x14ac:dyDescent="0.25">
      <c r="A363" t="s">
        <v>0</v>
      </c>
      <c r="B363" t="s">
        <v>355</v>
      </c>
      <c r="C363">
        <v>10</v>
      </c>
      <c r="D363">
        <f>Table1[[#This Row],[Skott]]-SUM(Table1[[#This Row],[T1]:[T5]])</f>
        <v>6</v>
      </c>
      <c r="E363" s="29">
        <f>IFERROR(-(SUM(Table1[[#This Row],[T1]:[T5]])-Table1[[#This Row],[Skott]])/Table1[[#This Row],[Skott]],"")</f>
        <v>0.6</v>
      </c>
      <c r="F363" s="27">
        <f>IFERROR(LEFT(Table1[[#This Row],[L]],1)*1,"")</f>
        <v>4</v>
      </c>
      <c r="G363" s="27">
        <f>IFERROR(RIGHT(LEFT(Table1[[#This Row],[L]],2),1)*1,"")</f>
        <v>0</v>
      </c>
      <c r="H363" s="27" t="str">
        <f>IFERROR(IF(Table1[[#This Row],[Skott]]=10,"",RIGHT(Table1[[#This Row],[L]],1))*1,"")</f>
        <v/>
      </c>
      <c r="I363" s="27" t="str">
        <f>IFERROR(LEFT(Table1[[#This Row],[S]],1)*1,"")</f>
        <v/>
      </c>
      <c r="J363" s="27" t="str">
        <f>IFERROR(RIGHT(LEFT(Table1[[#This Row],[S]],2),1)*1,"")</f>
        <v/>
      </c>
      <c r="K363">
        <f>IF(Table1[[#This Row],[Plac]]="",0,IFERROR(VLOOKUP(Table1[[#This Row],[Plac]],Referens!$B$16:$C$28,2,0),1))</f>
        <v>10</v>
      </c>
      <c r="L363">
        <v>5</v>
      </c>
      <c r="M363">
        <v>5</v>
      </c>
      <c r="N363">
        <v>5</v>
      </c>
      <c r="O363" t="s">
        <v>330</v>
      </c>
      <c r="P363" t="s">
        <v>112</v>
      </c>
      <c r="Q363" s="24">
        <v>40</v>
      </c>
      <c r="S363" s="25">
        <v>0.74513888888888891</v>
      </c>
      <c r="T363" t="s">
        <v>14</v>
      </c>
      <c r="U363" s="25">
        <v>0.74513888888888891</v>
      </c>
      <c r="V363" s="25">
        <v>0.17569444444444443</v>
      </c>
    </row>
    <row r="364" spans="1:23" x14ac:dyDescent="0.25">
      <c r="A364" t="s">
        <v>0</v>
      </c>
      <c r="B364" t="s">
        <v>355</v>
      </c>
      <c r="C364">
        <v>10</v>
      </c>
      <c r="D364">
        <f>Table1[[#This Row],[Skott]]-SUM(Table1[[#This Row],[T1]:[T5]])</f>
        <v>2</v>
      </c>
      <c r="E364" s="29">
        <f>IFERROR(-(SUM(Table1[[#This Row],[T1]:[T5]])-Table1[[#This Row],[Skott]])/Table1[[#This Row],[Skott]],"")</f>
        <v>0.2</v>
      </c>
      <c r="F364" s="27">
        <f>IFERROR(LEFT(Table1[[#This Row],[L]],1)*1,"")</f>
        <v>4</v>
      </c>
      <c r="G364" s="27">
        <f>IFERROR(RIGHT(LEFT(Table1[[#This Row],[L]],2),1)*1,"")</f>
        <v>4</v>
      </c>
      <c r="H364" s="27" t="str">
        <f>IFERROR(IF(Table1[[#This Row],[Skott]]=10,"",RIGHT(Table1[[#This Row],[L]],1))*1,"")</f>
        <v/>
      </c>
      <c r="I364" s="27" t="str">
        <f>IFERROR(LEFT(Table1[[#This Row],[S]],1)*1,"")</f>
        <v/>
      </c>
      <c r="J364" s="27" t="str">
        <f>IFERROR(RIGHT(LEFT(Table1[[#This Row],[S]],2),1)*1,"")</f>
        <v/>
      </c>
      <c r="K364">
        <f>IF(Table1[[#This Row],[Plac]]="",0,IFERROR(VLOOKUP(Table1[[#This Row],[Plac]],Referens!$B$16:$C$28,2,0),1))</f>
        <v>9</v>
      </c>
      <c r="L364">
        <v>5</v>
      </c>
      <c r="M364">
        <v>6</v>
      </c>
      <c r="N364">
        <v>4</v>
      </c>
      <c r="O364" t="s">
        <v>331</v>
      </c>
      <c r="P364" t="s">
        <v>112</v>
      </c>
      <c r="Q364" s="24">
        <v>44</v>
      </c>
      <c r="S364" s="25">
        <v>0.90277777777777779</v>
      </c>
      <c r="T364" t="s">
        <v>14</v>
      </c>
      <c r="U364" s="25">
        <v>0.90277777777777779</v>
      </c>
      <c r="V364" s="25">
        <v>0.33333333333333331</v>
      </c>
    </row>
    <row r="365" spans="1:23" x14ac:dyDescent="0.25">
      <c r="A365" t="s">
        <v>45</v>
      </c>
      <c r="B365" t="s">
        <v>355</v>
      </c>
      <c r="C365">
        <v>10</v>
      </c>
      <c r="D365">
        <f>Table1[[#This Row],[Skott]]-SUM(Table1[[#This Row],[T1]:[T5]])</f>
        <v>0</v>
      </c>
      <c r="E365" s="29">
        <f>IFERROR(-(SUM(Table1[[#This Row],[T1]:[T5]])-Table1[[#This Row],[Skott]])/Table1[[#This Row],[Skott]],"")</f>
        <v>0</v>
      </c>
      <c r="F365" s="27">
        <f>IFERROR(LEFT(Table1[[#This Row],[L]],1)*1,"")</f>
        <v>5</v>
      </c>
      <c r="G365" s="27">
        <f>IFERROR(RIGHT(LEFT(Table1[[#This Row],[L]],2),1)*1,"")</f>
        <v>5</v>
      </c>
      <c r="H365" s="27" t="str">
        <f>IFERROR(IF(Table1[[#This Row],[Skott]]=10,"",RIGHT(Table1[[#This Row],[L]],1))*1,"")</f>
        <v/>
      </c>
      <c r="I365" s="27" t="str">
        <f>IFERROR(LEFT(Table1[[#This Row],[S]],1)*1,"")</f>
        <v/>
      </c>
      <c r="J365" s="27" t="str">
        <f>IFERROR(RIGHT(LEFT(Table1[[#This Row],[S]],2),1)*1,"")</f>
        <v/>
      </c>
      <c r="K365">
        <f>IF(Table1[[#This Row],[Plac]]="",0,IFERROR(VLOOKUP(Table1[[#This Row],[Plac]],Referens!$B$16:$C$28,2,0),1))</f>
        <v>8</v>
      </c>
      <c r="L365">
        <f>Table1[[#This Row],[Poäng]]</f>
        <v>8</v>
      </c>
      <c r="M365">
        <v>7</v>
      </c>
      <c r="N365">
        <v>15</v>
      </c>
      <c r="O365" t="s">
        <v>333</v>
      </c>
      <c r="P365" t="s">
        <v>112</v>
      </c>
      <c r="Q365" s="24">
        <v>55</v>
      </c>
      <c r="S365" s="25">
        <v>0.82916666666666672</v>
      </c>
      <c r="T365" t="s">
        <v>14</v>
      </c>
      <c r="U365" s="25">
        <v>0.82916666666666672</v>
      </c>
      <c r="V365" s="25">
        <v>0.17222222222222222</v>
      </c>
    </row>
    <row r="366" spans="1:23" x14ac:dyDescent="0.25">
      <c r="A366" t="s">
        <v>69</v>
      </c>
      <c r="B366" t="s">
        <v>355</v>
      </c>
      <c r="C366">
        <v>10</v>
      </c>
      <c r="D366">
        <f>Table1[[#This Row],[Skott]]-SUM(Table1[[#This Row],[T1]:[T5]])</f>
        <v>3</v>
      </c>
      <c r="E366" s="29">
        <f>IFERROR(-(SUM(Table1[[#This Row],[T1]:[T5]])-Table1[[#This Row],[Skott]])/Table1[[#This Row],[Skott]],"")</f>
        <v>0.3</v>
      </c>
      <c r="F366" s="27">
        <f>IFERROR(LEFT(Table1[[#This Row],[L]],1)*1,"")</f>
        <v>3</v>
      </c>
      <c r="G366" s="27">
        <f>IFERROR(RIGHT(LEFT(Table1[[#This Row],[L]],2),1)*1,"")</f>
        <v>4</v>
      </c>
      <c r="H366" s="27" t="str">
        <f>IFERROR(IF(Table1[[#This Row],[Skott]]=10,"",RIGHT(Table1[[#This Row],[L]],1))*1,"")</f>
        <v/>
      </c>
      <c r="I366" s="27" t="str">
        <f>IFERROR(LEFT(Table1[[#This Row],[S]],1)*1,"")</f>
        <v/>
      </c>
      <c r="J366" s="27" t="str">
        <f>IFERROR(RIGHT(LEFT(Table1[[#This Row],[S]],2),1)*1,"")</f>
        <v/>
      </c>
      <c r="K366">
        <f>IF(Table1[[#This Row],[Plac]]="",0,IFERROR(VLOOKUP(Table1[[#This Row],[Plac]],Referens!$B$16:$C$28,2,0),1))</f>
        <v>11</v>
      </c>
      <c r="L366">
        <f>Table1[[#This Row],[Poäng]]</f>
        <v>11</v>
      </c>
      <c r="M366">
        <v>4</v>
      </c>
      <c r="N366">
        <v>29</v>
      </c>
      <c r="O366" t="s">
        <v>335</v>
      </c>
      <c r="P366" t="s">
        <v>112</v>
      </c>
      <c r="Q366" s="24">
        <v>34</v>
      </c>
      <c r="S366" s="25">
        <v>0.83958333333333335</v>
      </c>
      <c r="T366" t="s">
        <v>14</v>
      </c>
      <c r="U366" s="25">
        <v>0.83958333333333335</v>
      </c>
      <c r="V366" s="25">
        <v>0.25624999999999998</v>
      </c>
    </row>
    <row r="367" spans="1:23" x14ac:dyDescent="0.25">
      <c r="A367" t="s">
        <v>69</v>
      </c>
      <c r="B367" t="s">
        <v>355</v>
      </c>
      <c r="C367">
        <v>10</v>
      </c>
      <c r="D367">
        <f>Table1[[#This Row],[Skott]]-SUM(Table1[[#This Row],[T1]:[T5]])</f>
        <v>1</v>
      </c>
      <c r="E367" s="29">
        <f>IFERROR(-(SUM(Table1[[#This Row],[T1]:[T5]])-Table1[[#This Row],[Skott]])/Table1[[#This Row],[Skott]],"")</f>
        <v>0.1</v>
      </c>
      <c r="F367" s="27">
        <f>IFERROR(LEFT(Table1[[#This Row],[L]],1)*1,"")</f>
        <v>5</v>
      </c>
      <c r="G367" s="27">
        <f>IFERROR(RIGHT(LEFT(Table1[[#This Row],[L]],2),1)*1,"")</f>
        <v>4</v>
      </c>
      <c r="H367" s="27" t="str">
        <f>IFERROR(IF(Table1[[#This Row],[Skott]]=10,"",RIGHT(Table1[[#This Row],[L]],1))*1,"")</f>
        <v/>
      </c>
      <c r="I367" s="27" t="str">
        <f>IFERROR(LEFT(Table1[[#This Row],[S]],1)*1,"")</f>
        <v/>
      </c>
      <c r="J367" s="27" t="str">
        <f>IFERROR(RIGHT(LEFT(Table1[[#This Row],[S]],2),1)*1,"")</f>
        <v/>
      </c>
      <c r="K367">
        <f>IF(Table1[[#This Row],[Plac]]="",0,IFERROR(VLOOKUP(Table1[[#This Row],[Plac]],Referens!$B$16:$C$28,2,0),1))</f>
        <v>7</v>
      </c>
      <c r="L367">
        <f>Table1[[#This Row],[Poäng]]</f>
        <v>7</v>
      </c>
      <c r="M367">
        <v>8</v>
      </c>
      <c r="N367">
        <v>25</v>
      </c>
      <c r="O367" t="s">
        <v>337</v>
      </c>
      <c r="P367" t="s">
        <v>112</v>
      </c>
      <c r="Q367" s="24">
        <v>54</v>
      </c>
      <c r="S367" s="26">
        <v>1.0784722222222223</v>
      </c>
      <c r="T367" t="s">
        <v>14</v>
      </c>
      <c r="U367" s="26">
        <v>1.0784722222222223</v>
      </c>
      <c r="V367" s="25">
        <v>0.49513888888888891</v>
      </c>
    </row>
    <row r="368" spans="1:23" x14ac:dyDescent="0.25">
      <c r="A368" t="s">
        <v>94</v>
      </c>
      <c r="B368" t="s">
        <v>355</v>
      </c>
      <c r="C368">
        <v>10</v>
      </c>
      <c r="D368">
        <f>Table1[[#This Row],[Skott]]-SUM(Table1[[#This Row],[T1]:[T5]])</f>
        <v>2</v>
      </c>
      <c r="E368" s="29">
        <f>IFERROR(-(SUM(Table1[[#This Row],[T1]:[T5]])-Table1[[#This Row],[Skott]])/Table1[[#This Row],[Skott]],"")</f>
        <v>0.2</v>
      </c>
      <c r="F368" s="27">
        <f>IFERROR(LEFT(Table1[[#This Row],[L]],1)*1,"")</f>
        <v>4</v>
      </c>
      <c r="G368" s="27">
        <f>IFERROR(RIGHT(LEFT(Table1[[#This Row],[L]],2),1)*1,"")</f>
        <v>4</v>
      </c>
      <c r="H368" s="27" t="str">
        <f>IFERROR(IF(Table1[[#This Row],[Skott]]=10,"",RIGHT(Table1[[#This Row],[L]],1))*1,"")</f>
        <v/>
      </c>
      <c r="I368" s="27" t="str">
        <f>IFERROR(LEFT(Table1[[#This Row],[S]],1)*1,"")</f>
        <v/>
      </c>
      <c r="J368" s="27" t="str">
        <f>IFERROR(RIGHT(LEFT(Table1[[#This Row],[S]],2),1)*1,"")</f>
        <v/>
      </c>
      <c r="K368">
        <f>IF(Table1[[#This Row],[Plac]]="",0,IFERROR(VLOOKUP(Table1[[#This Row],[Plac]],Referens!$B$16:$C$28,2,0),1))</f>
        <v>13</v>
      </c>
      <c r="L368">
        <f>Table1[[#This Row],[Poäng]]</f>
        <v>13</v>
      </c>
      <c r="M368">
        <v>2</v>
      </c>
      <c r="N368">
        <v>41</v>
      </c>
      <c r="O368" t="s">
        <v>338</v>
      </c>
      <c r="P368" t="s">
        <v>112</v>
      </c>
      <c r="Q368" s="24">
        <v>44</v>
      </c>
      <c r="S368" s="25">
        <v>0.70138888888888884</v>
      </c>
      <c r="T368" t="s">
        <v>14</v>
      </c>
      <c r="U368" s="25">
        <v>0.70138888888888884</v>
      </c>
      <c r="V368" s="25">
        <v>4.4444444444444446E-2</v>
      </c>
    </row>
    <row r="369" spans="1:23" x14ac:dyDescent="0.25">
      <c r="A369" t="s">
        <v>94</v>
      </c>
      <c r="B369" t="s">
        <v>355</v>
      </c>
      <c r="C369">
        <v>10</v>
      </c>
      <c r="D369">
        <f>Table1[[#This Row],[Skott]]-SUM(Table1[[#This Row],[T1]:[T5]])</f>
        <v>1</v>
      </c>
      <c r="E369" s="29">
        <f>IFERROR(-(SUM(Table1[[#This Row],[T1]:[T5]])-Table1[[#This Row],[Skott]])/Table1[[#This Row],[Skott]],"")</f>
        <v>0.1</v>
      </c>
      <c r="F369" s="27">
        <f>IFERROR(LEFT(Table1[[#This Row],[L]],1)*1,"")</f>
        <v>5</v>
      </c>
      <c r="G369" s="27">
        <f>IFERROR(RIGHT(LEFT(Table1[[#This Row],[L]],2),1)*1,"")</f>
        <v>4</v>
      </c>
      <c r="H369" s="27" t="str">
        <f>IFERROR(IF(Table1[[#This Row],[Skott]]=10,"",RIGHT(Table1[[#This Row],[L]],1))*1,"")</f>
        <v/>
      </c>
      <c r="I369" s="27" t="str">
        <f>IFERROR(LEFT(Table1[[#This Row],[S]],1)*1,"")</f>
        <v/>
      </c>
      <c r="J369" s="27" t="str">
        <f>IFERROR(RIGHT(LEFT(Table1[[#This Row],[S]],2),1)*1,"")</f>
        <v/>
      </c>
      <c r="K369">
        <f>IF(Table1[[#This Row],[Plac]]="",0,IFERROR(VLOOKUP(Table1[[#This Row],[Plac]],Referens!$B$16:$C$28,2,0),1))</f>
        <v>5</v>
      </c>
      <c r="L369">
        <f>Table1[[#This Row],[Poäng]]</f>
        <v>5</v>
      </c>
      <c r="M369">
        <v>10</v>
      </c>
      <c r="N369">
        <v>42</v>
      </c>
      <c r="O369" t="s">
        <v>341</v>
      </c>
      <c r="P369" t="s">
        <v>112</v>
      </c>
      <c r="Q369" s="24">
        <v>54</v>
      </c>
      <c r="S369" s="25">
        <v>0.90277777777777779</v>
      </c>
      <c r="T369" t="s">
        <v>14</v>
      </c>
      <c r="U369" s="25">
        <v>0.90277777777777779</v>
      </c>
      <c r="V369" s="25">
        <v>0.24583333333333332</v>
      </c>
    </row>
    <row r="370" spans="1:23" x14ac:dyDescent="0.25">
      <c r="A370" t="s">
        <v>108</v>
      </c>
      <c r="B370" t="s">
        <v>355</v>
      </c>
      <c r="C370">
        <v>10</v>
      </c>
      <c r="D370">
        <f>Table1[[#This Row],[Skott]]-SUM(Table1[[#This Row],[T1]:[T5]])</f>
        <v>3</v>
      </c>
      <c r="E370" s="29">
        <f>IFERROR(-(SUM(Table1[[#This Row],[T1]:[T5]])-Table1[[#This Row],[Skott]])/Table1[[#This Row],[Skott]],"")</f>
        <v>0.3</v>
      </c>
      <c r="F370" s="27">
        <f>IFERROR(LEFT(Table1[[#This Row],[L]],1)*1,"")</f>
        <v>4</v>
      </c>
      <c r="G370" s="27">
        <f>IFERROR(RIGHT(LEFT(Table1[[#This Row],[L]],2),1)*1,"")</f>
        <v>3</v>
      </c>
      <c r="H370" s="27" t="str">
        <f>IFERROR(IF(Table1[[#This Row],[Skott]]=10,"",RIGHT(Table1[[#This Row],[L]],1))*1,"")</f>
        <v/>
      </c>
      <c r="I370" s="27" t="str">
        <f>IFERROR(LEFT(Table1[[#This Row],[S]],1)*1,"")</f>
        <v/>
      </c>
      <c r="J370" s="27" t="str">
        <f>IFERROR(RIGHT(LEFT(Table1[[#This Row],[S]],2),1)*1,"")</f>
        <v/>
      </c>
      <c r="K370">
        <f>IF(Table1[[#This Row],[Plac]]="",0,IFERROR(VLOOKUP(Table1[[#This Row],[Plac]],Referens!$B$16:$C$28,2,0),1))</f>
        <v>15</v>
      </c>
      <c r="L370">
        <f>Table1[[#This Row],[Poäng]]</f>
        <v>15</v>
      </c>
      <c r="M370">
        <v>1</v>
      </c>
      <c r="N370">
        <v>47</v>
      </c>
      <c r="O370" t="s">
        <v>111</v>
      </c>
      <c r="P370" t="s">
        <v>112</v>
      </c>
      <c r="Q370" s="24">
        <v>43</v>
      </c>
      <c r="S370" s="25">
        <v>0.85624999999999996</v>
      </c>
      <c r="T370" t="s">
        <v>14</v>
      </c>
      <c r="U370" s="25">
        <v>0.85624999999999996</v>
      </c>
      <c r="V370" t="s">
        <v>14</v>
      </c>
    </row>
    <row r="371" spans="1:23" x14ac:dyDescent="0.25">
      <c r="A371" t="s">
        <v>115</v>
      </c>
      <c r="B371" t="s">
        <v>355</v>
      </c>
      <c r="C371">
        <v>20</v>
      </c>
      <c r="D371">
        <f>Table1[[#This Row],[Skott]]-SUM(Table1[[#This Row],[T1]:[T5]])</f>
        <v>-1</v>
      </c>
      <c r="E371" s="29">
        <f>IFERROR(-(SUM(Table1[[#This Row],[T1]:[T5]])-Table1[[#This Row],[Skott]])/Table1[[#This Row],[Skott]],"")</f>
        <v>-0.05</v>
      </c>
      <c r="F371" s="27">
        <f>IFERROR(LEFT(Table1[[#This Row],[L]],1)*1,"")</f>
        <v>5</v>
      </c>
      <c r="G371" s="27">
        <f>IFERROR(RIGHT(LEFT(Table1[[#This Row],[L]],2),1)*1,"")</f>
        <v>5</v>
      </c>
      <c r="H371" s="27">
        <f>IFERROR(IF(Table1[[#This Row],[Skott]]=10,"",RIGHT(Table1[[#This Row],[L]],1))*1,"")</f>
        <v>5</v>
      </c>
      <c r="I371" s="27">
        <f>IFERROR(LEFT(Table1[[#This Row],[S]],1)*1,"")</f>
        <v>3</v>
      </c>
      <c r="J371" s="27">
        <f>IFERROR(RIGHT(LEFT(Table1[[#This Row],[S]],2),1)*1,"")</f>
        <v>3</v>
      </c>
      <c r="K371">
        <f>IF(Table1[[#This Row],[Plac]]="",0,IFERROR(VLOOKUP(Table1[[#This Row],[Plac]],Referens!$B$16:$C$28,2,0),1))</f>
        <v>12</v>
      </c>
      <c r="L371">
        <f>Table1[[#This Row],[Poäng]]</f>
        <v>12</v>
      </c>
      <c r="M371">
        <v>3</v>
      </c>
      <c r="N371">
        <v>54</v>
      </c>
      <c r="O371" t="s">
        <v>345</v>
      </c>
      <c r="P371" t="s">
        <v>112</v>
      </c>
      <c r="Q371" s="24">
        <v>5</v>
      </c>
      <c r="R371" s="24">
        <v>3</v>
      </c>
      <c r="S371" s="25">
        <v>0.88402777777777775</v>
      </c>
      <c r="T371" t="s">
        <v>14</v>
      </c>
      <c r="U371" s="25">
        <v>0.88402777777777775</v>
      </c>
      <c r="V371" s="25">
        <v>3.0555555555555555E-2</v>
      </c>
    </row>
    <row r="372" spans="1:23" x14ac:dyDescent="0.25">
      <c r="A372" t="s">
        <v>115</v>
      </c>
      <c r="B372" t="s">
        <v>355</v>
      </c>
      <c r="C372">
        <v>20</v>
      </c>
      <c r="D372">
        <f>Table1[[#This Row],[Skott]]-SUM(Table1[[#This Row],[T1]:[T5]])</f>
        <v>2</v>
      </c>
      <c r="E372" s="29">
        <f>IFERROR(-(SUM(Table1[[#This Row],[T1]:[T5]])-Table1[[#This Row],[Skott]])/Table1[[#This Row],[Skott]],"")</f>
        <v>0.1</v>
      </c>
      <c r="F372" s="27">
        <f>IFERROR(LEFT(Table1[[#This Row],[L]],1)*1,"")</f>
        <v>4</v>
      </c>
      <c r="G372" s="27">
        <f>IFERROR(RIGHT(LEFT(Table1[[#This Row],[L]],2),1)*1,"")</f>
        <v>4</v>
      </c>
      <c r="H372" s="27">
        <f>IFERROR(IF(Table1[[#This Row],[Skott]]=10,"",RIGHT(Table1[[#This Row],[L]],1))*1,"")</f>
        <v>4</v>
      </c>
      <c r="I372" s="27">
        <f>IFERROR(LEFT(Table1[[#This Row],[S]],1)*1,"")</f>
        <v>3</v>
      </c>
      <c r="J372" s="27">
        <f>IFERROR(RIGHT(LEFT(Table1[[#This Row],[S]],2),1)*1,"")</f>
        <v>3</v>
      </c>
      <c r="K372">
        <f>IF(Table1[[#This Row],[Plac]]="",0,IFERROR(VLOOKUP(Table1[[#This Row],[Plac]],Referens!$B$16:$C$28,2,0),1))</f>
        <v>11</v>
      </c>
      <c r="L372">
        <f>Table1[[#This Row],[Poäng]]</f>
        <v>11</v>
      </c>
      <c r="M372">
        <v>4</v>
      </c>
      <c r="N372">
        <v>51</v>
      </c>
      <c r="O372" t="s">
        <v>346</v>
      </c>
      <c r="P372" t="s">
        <v>112</v>
      </c>
      <c r="Q372" s="24">
        <v>4</v>
      </c>
      <c r="R372" s="24">
        <v>3</v>
      </c>
      <c r="S372" s="25">
        <v>0.96597222222222223</v>
      </c>
      <c r="T372" t="s">
        <v>14</v>
      </c>
      <c r="U372" s="25">
        <v>0.96597222222222223</v>
      </c>
      <c r="V372" s="25">
        <v>0.1125</v>
      </c>
    </row>
    <row r="373" spans="1:23" x14ac:dyDescent="0.25">
      <c r="A373" t="s">
        <v>347</v>
      </c>
      <c r="B373" t="s">
        <v>355</v>
      </c>
      <c r="C373">
        <v>20</v>
      </c>
      <c r="D373">
        <f>Table1[[#This Row],[Skott]]-SUM(Table1[[#This Row],[T1]:[T5]])</f>
        <v>6</v>
      </c>
      <c r="E373" s="29">
        <f>IFERROR(-(SUM(Table1[[#This Row],[T1]:[T5]])-Table1[[#This Row],[Skott]])/Table1[[#This Row],[Skott]],"")</f>
        <v>0.3</v>
      </c>
      <c r="F373" s="27">
        <f>IFERROR(LEFT(Table1[[#This Row],[L]],1)*1,"")</f>
        <v>2</v>
      </c>
      <c r="G373" s="27">
        <f>IFERROR(RIGHT(LEFT(Table1[[#This Row],[L]],2),1)*1,"")</f>
        <v>2</v>
      </c>
      <c r="H373" s="27">
        <f>IFERROR(IF(Table1[[#This Row],[Skott]]=10,"",RIGHT(Table1[[#This Row],[L]],1))*1,"")</f>
        <v>2</v>
      </c>
      <c r="I373" s="27">
        <f>IFERROR(LEFT(Table1[[#This Row],[S]],1)*1,"")</f>
        <v>4</v>
      </c>
      <c r="J373" s="27">
        <f>IFERROR(RIGHT(LEFT(Table1[[#This Row],[S]],2),1)*1,"")</f>
        <v>4</v>
      </c>
      <c r="K373">
        <f>IF(Table1[[#This Row],[Plac]]="",0,IFERROR(VLOOKUP(Table1[[#This Row],[Plac]],Referens!$B$16:$C$28,2,0),1))</f>
        <v>15</v>
      </c>
      <c r="L373">
        <f>Table1[[#This Row],[Poäng]]</f>
        <v>15</v>
      </c>
      <c r="M373">
        <v>1</v>
      </c>
      <c r="N373">
        <v>55</v>
      </c>
      <c r="O373" t="s">
        <v>348</v>
      </c>
      <c r="P373" t="s">
        <v>112</v>
      </c>
      <c r="Q373" s="24">
        <v>2</v>
      </c>
      <c r="R373" s="24">
        <v>4</v>
      </c>
      <c r="S373" s="26">
        <v>1.2013888888888888</v>
      </c>
      <c r="T373" s="25">
        <v>4.1666666666666664E-2</v>
      </c>
      <c r="U373" s="26">
        <v>1.2430555555555556</v>
      </c>
      <c r="V373" t="s">
        <v>14</v>
      </c>
      <c r="W373" t="s">
        <v>339</v>
      </c>
    </row>
    <row r="374" spans="1:23" x14ac:dyDescent="0.25">
      <c r="A374" t="s">
        <v>349</v>
      </c>
      <c r="B374" t="s">
        <v>355</v>
      </c>
      <c r="C374">
        <v>20</v>
      </c>
      <c r="D374">
        <f>Table1[[#This Row],[Skott]]-SUM(Table1[[#This Row],[T1]:[T5]])</f>
        <v>2</v>
      </c>
      <c r="E374" s="29">
        <f>IFERROR(-(SUM(Table1[[#This Row],[T1]:[T5]])-Table1[[#This Row],[Skott]])/Table1[[#This Row],[Skott]],"")</f>
        <v>0.1</v>
      </c>
      <c r="F374" s="27">
        <f>IFERROR(LEFT(Table1[[#This Row],[L]],1)*1,"")</f>
        <v>4</v>
      </c>
      <c r="G374" s="27">
        <f>IFERROR(RIGHT(LEFT(Table1[[#This Row],[L]],2),1)*1,"")</f>
        <v>4</v>
      </c>
      <c r="H374" s="27">
        <f>IFERROR(IF(Table1[[#This Row],[Skott]]=10,"",RIGHT(Table1[[#This Row],[L]],1))*1,"")</f>
        <v>4</v>
      </c>
      <c r="I374" s="27">
        <f>IFERROR(LEFT(Table1[[#This Row],[S]],1)*1,"")</f>
        <v>3</v>
      </c>
      <c r="J374" s="27">
        <f>IFERROR(RIGHT(LEFT(Table1[[#This Row],[S]],2),1)*1,"")</f>
        <v>3</v>
      </c>
      <c r="K374">
        <f>IF(Table1[[#This Row],[Plac]]="",0,IFERROR(VLOOKUP(Table1[[#This Row],[Plac]],Referens!$B$16:$C$28,2,0),1))</f>
        <v>15</v>
      </c>
      <c r="L374">
        <f>Table1[[#This Row],[Poäng]]</f>
        <v>15</v>
      </c>
      <c r="M374">
        <v>1</v>
      </c>
      <c r="N374">
        <v>56</v>
      </c>
      <c r="O374" t="s">
        <v>350</v>
      </c>
      <c r="P374" t="s">
        <v>112</v>
      </c>
      <c r="Q374" s="24">
        <v>4</v>
      </c>
      <c r="R374" s="24">
        <v>3</v>
      </c>
      <c r="S374" s="26">
        <v>1.5638888888888889</v>
      </c>
      <c r="T374" t="s">
        <v>14</v>
      </c>
      <c r="U374" s="26">
        <v>1.5638888888888889</v>
      </c>
      <c r="V374" t="s">
        <v>14</v>
      </c>
    </row>
    <row r="375" spans="1:23" x14ac:dyDescent="0.25">
      <c r="A375" t="s">
        <v>406</v>
      </c>
      <c r="B375" t="s">
        <v>355</v>
      </c>
      <c r="C375">
        <v>10</v>
      </c>
      <c r="D375">
        <f>Table1[[#This Row],[Skott]]-SUM(Table1[[#This Row],[T1]:[T5]])</f>
        <v>7</v>
      </c>
      <c r="E375" s="29">
        <f>IFERROR(-(SUM(Table1[[#This Row],[T1]:[T5]])-Table1[[#This Row],[Skott]])/Table1[[#This Row],[Skott]],"")</f>
        <v>0.7</v>
      </c>
      <c r="F375" s="27">
        <f>IFERROR(LEFT(Table1[[#This Row],[L]],1)*1,"")</f>
        <v>1</v>
      </c>
      <c r="G375" s="27">
        <f>IFERROR(RIGHT(LEFT(Table1[[#This Row],[L]],2),1)*1,"")</f>
        <v>2</v>
      </c>
      <c r="H375" s="27" t="str">
        <f>IFERROR(IF(Table1[[#This Row],[Skott]]=10,"",RIGHT(Table1[[#This Row],[L]],1))*1,"")</f>
        <v/>
      </c>
      <c r="I375" s="27" t="str">
        <f>IFERROR(LEFT(Table1[[#This Row],[S]],1)*1,"")</f>
        <v/>
      </c>
      <c r="J375" s="27" t="str">
        <f>IFERROR(RIGHT(LEFT(Table1[[#This Row],[S]],2),1)*1,"")</f>
        <v/>
      </c>
      <c r="K375" s="31"/>
      <c r="L375">
        <v>5</v>
      </c>
      <c r="N375">
        <v>71</v>
      </c>
      <c r="O375" t="s">
        <v>352</v>
      </c>
      <c r="P375" t="s">
        <v>112</v>
      </c>
      <c r="Q375" s="24">
        <v>12</v>
      </c>
      <c r="S375" t="s">
        <v>14</v>
      </c>
      <c r="T375" t="s">
        <v>14</v>
      </c>
      <c r="U375" t="s">
        <v>14</v>
      </c>
      <c r="V375" t="s">
        <v>14</v>
      </c>
    </row>
    <row r="376" spans="1:23" x14ac:dyDescent="0.25">
      <c r="A376" t="s">
        <v>406</v>
      </c>
      <c r="B376" t="s">
        <v>355</v>
      </c>
      <c r="C376">
        <v>10</v>
      </c>
      <c r="D376">
        <f>Table1[[#This Row],[Skott]]-SUM(Table1[[#This Row],[T1]:[T5]])</f>
        <v>2</v>
      </c>
      <c r="E376" s="29">
        <f>IFERROR(-(SUM(Table1[[#This Row],[T1]:[T5]])-Table1[[#This Row],[Skott]])/Table1[[#This Row],[Skott]],"")</f>
        <v>0.2</v>
      </c>
      <c r="F376" s="27">
        <f>IFERROR(LEFT(Table1[[#This Row],[L]],1)*1,"")</f>
        <v>4</v>
      </c>
      <c r="G376" s="27">
        <f>IFERROR(RIGHT(LEFT(Table1[[#This Row],[L]],2),1)*1,"")</f>
        <v>4</v>
      </c>
      <c r="H376" s="27" t="str">
        <f>IFERROR(IF(Table1[[#This Row],[Skott]]=10,"",RIGHT(Table1[[#This Row],[L]],1))*1,"")</f>
        <v/>
      </c>
      <c r="I376" s="27" t="str">
        <f>IFERROR(LEFT(Table1[[#This Row],[S]],1)*1,"")</f>
        <v/>
      </c>
      <c r="J376" s="27" t="str">
        <f>IFERROR(RIGHT(LEFT(Table1[[#This Row],[S]],2),1)*1,"")</f>
        <v/>
      </c>
      <c r="K376" s="31"/>
      <c r="L376">
        <v>5</v>
      </c>
      <c r="N376">
        <v>74</v>
      </c>
      <c r="O376" t="s">
        <v>353</v>
      </c>
      <c r="P376" t="s">
        <v>112</v>
      </c>
      <c r="Q376" s="24">
        <v>44</v>
      </c>
      <c r="S376" t="s">
        <v>14</v>
      </c>
      <c r="T376" t="s">
        <v>14</v>
      </c>
      <c r="U376" t="s">
        <v>14</v>
      </c>
      <c r="V376" t="s">
        <v>14</v>
      </c>
    </row>
    <row r="377" spans="1:23" x14ac:dyDescent="0.25">
      <c r="A377" t="s">
        <v>0</v>
      </c>
      <c r="B377" t="s">
        <v>354</v>
      </c>
      <c r="C377">
        <v>10</v>
      </c>
      <c r="D377">
        <f>Table1[[#This Row],[Skott]]-SUM(Table1[[#This Row],[T1]:[T5]])</f>
        <v>8</v>
      </c>
      <c r="E377" s="29">
        <f>IFERROR(-(SUM(Table1[[#This Row],[T1]:[T5]])-Table1[[#This Row],[Skott]])/Table1[[#This Row],[Skott]],"")</f>
        <v>0.8</v>
      </c>
      <c r="F377" s="27">
        <f>IFERROR(LEFT(Table1[[#This Row],[L]],1)*1,"")</f>
        <v>2</v>
      </c>
      <c r="G377" s="27">
        <f>IFERROR(RIGHT(LEFT(Table1[[#This Row],[L]],2),1)*1,"")</f>
        <v>0</v>
      </c>
      <c r="H377" s="27" t="str">
        <f>IFERROR(IF(Table1[[#This Row],[Skott]]=10,"",RIGHT(Table1[[#This Row],[L]],1))*1,"")</f>
        <v/>
      </c>
      <c r="I377" s="27" t="str">
        <f>IFERROR(LEFT(Table1[[#This Row],[S]],1)*1,"")</f>
        <v/>
      </c>
      <c r="J377" s="27" t="str">
        <f>IFERROR(RIGHT(LEFT(Table1[[#This Row],[S]],2),1)*1,"")</f>
        <v/>
      </c>
      <c r="K377">
        <f>IF(Table1[[#This Row],[Plac]]="",0,IFERROR(VLOOKUP(Table1[[#This Row],[Plac]],Referens!$B$16:$C$28,2,0),1))</f>
        <v>11</v>
      </c>
      <c r="L377">
        <v>5</v>
      </c>
      <c r="M377">
        <v>4</v>
      </c>
      <c r="N377">
        <v>21</v>
      </c>
      <c r="O377" t="s">
        <v>330</v>
      </c>
      <c r="P377" t="s">
        <v>112</v>
      </c>
      <c r="Q377" s="24">
        <v>20</v>
      </c>
      <c r="S377" s="25">
        <v>0.70486111111111116</v>
      </c>
      <c r="T377" s="25">
        <v>4.1666666666666664E-2</v>
      </c>
      <c r="U377" s="25">
        <v>0.74652777777777779</v>
      </c>
      <c r="V377" s="25">
        <v>0.15486111111111112</v>
      </c>
    </row>
    <row r="378" spans="1:23" x14ac:dyDescent="0.25">
      <c r="A378" t="s">
        <v>69</v>
      </c>
      <c r="B378" t="s">
        <v>354</v>
      </c>
      <c r="C378" s="31"/>
      <c r="D378" s="31"/>
      <c r="E378" s="32"/>
      <c r="F378" s="30"/>
      <c r="G378" s="30"/>
      <c r="H378" s="30"/>
      <c r="I378" s="30"/>
      <c r="J378" s="30"/>
      <c r="K378" s="31"/>
      <c r="L378" s="31"/>
      <c r="M378" s="31"/>
      <c r="N378">
        <v>31</v>
      </c>
      <c r="O378" t="s">
        <v>337</v>
      </c>
      <c r="P378" t="s">
        <v>112</v>
      </c>
      <c r="S378" t="s">
        <v>14</v>
      </c>
      <c r="T378" t="s">
        <v>14</v>
      </c>
      <c r="U378" t="s">
        <v>14</v>
      </c>
      <c r="W378" t="s">
        <v>34</v>
      </c>
    </row>
    <row r="379" spans="1:23" x14ac:dyDescent="0.25">
      <c r="A379" t="s">
        <v>69</v>
      </c>
      <c r="B379" t="s">
        <v>354</v>
      </c>
      <c r="C379" s="31"/>
      <c r="D379" s="31"/>
      <c r="E379" s="32"/>
      <c r="F379" s="30"/>
      <c r="G379" s="30"/>
      <c r="H379" s="30"/>
      <c r="I379" s="30"/>
      <c r="J379" s="30"/>
      <c r="K379" s="31"/>
      <c r="L379" s="31"/>
      <c r="M379" s="31"/>
      <c r="N379">
        <v>39</v>
      </c>
      <c r="O379" t="s">
        <v>335</v>
      </c>
      <c r="P379" t="s">
        <v>112</v>
      </c>
      <c r="S379" t="s">
        <v>14</v>
      </c>
      <c r="T379" t="s">
        <v>14</v>
      </c>
      <c r="U379" t="s">
        <v>14</v>
      </c>
      <c r="W379" t="s">
        <v>34</v>
      </c>
    </row>
    <row r="380" spans="1:23" x14ac:dyDescent="0.25">
      <c r="A380" t="s">
        <v>108</v>
      </c>
      <c r="B380" t="s">
        <v>354</v>
      </c>
      <c r="C380">
        <v>15</v>
      </c>
      <c r="D380">
        <f>Table1[[#This Row],[Skott]]-SUM(Table1[[#This Row],[T1]:[T5]])</f>
        <v>13</v>
      </c>
      <c r="E380" s="29">
        <f>IFERROR(-(SUM(Table1[[#This Row],[T1]:[T5]])-Table1[[#This Row],[Skott]])/Table1[[#This Row],[Skott]],"")</f>
        <v>0.8666666666666667</v>
      </c>
      <c r="F380" s="27">
        <f>IFERROR(LEFT(Table1[[#This Row],[L]],1)*1,"")</f>
        <v>1</v>
      </c>
      <c r="G380" s="27">
        <f>IFERROR(RIGHT(LEFT(Table1[[#This Row],[L]],2),1)*1,"")</f>
        <v>1</v>
      </c>
      <c r="H380" s="27">
        <f>IFERROR(IF(Table1[[#This Row],[Skott]]=10,"",RIGHT(Table1[[#This Row],[L]],1))*1,"")</f>
        <v>0</v>
      </c>
      <c r="I380" s="27" t="str">
        <f>IFERROR(LEFT(Table1[[#This Row],[S]],1)*1,"")</f>
        <v/>
      </c>
      <c r="J380" s="27" t="str">
        <f>IFERROR(RIGHT(LEFT(Table1[[#This Row],[S]],2),1)*1,"")</f>
        <v/>
      </c>
      <c r="K380">
        <f>IF(Table1[[#This Row],[Plac]]="",0,IFERROR(VLOOKUP(Table1[[#This Row],[Plac]],Referens!$B$16:$C$28,2,0),1))</f>
        <v>13</v>
      </c>
      <c r="L380">
        <f>Table1[[#This Row],[Poäng]]</f>
        <v>13</v>
      </c>
      <c r="M380">
        <v>2</v>
      </c>
      <c r="N380">
        <v>52</v>
      </c>
      <c r="O380" t="s">
        <v>111</v>
      </c>
      <c r="P380" t="s">
        <v>112</v>
      </c>
      <c r="Q380" s="24">
        <v>110</v>
      </c>
      <c r="S380" s="25">
        <v>0.91666666666666663</v>
      </c>
      <c r="T380" s="25">
        <v>4.1666666666666664E-2</v>
      </c>
      <c r="U380" s="25">
        <v>0.95833333333333337</v>
      </c>
      <c r="V380" s="25">
        <v>2.7777777777777776E-2</v>
      </c>
    </row>
    <row r="381" spans="1:23" x14ac:dyDescent="0.25">
      <c r="A381" t="s">
        <v>115</v>
      </c>
      <c r="B381" t="s">
        <v>354</v>
      </c>
      <c r="C381">
        <v>20</v>
      </c>
      <c r="D381">
        <f>Table1[[#This Row],[Skott]]-SUM(Table1[[#This Row],[T1]:[T5]])</f>
        <v>11</v>
      </c>
      <c r="E381" s="29">
        <f>IFERROR(-(SUM(Table1[[#This Row],[T1]:[T5]])-Table1[[#This Row],[Skott]])/Table1[[#This Row],[Skott]],"")</f>
        <v>0.55000000000000004</v>
      </c>
      <c r="F381" s="27">
        <f>IFERROR(LEFT(Table1[[#This Row],[L]],1)*1,"")</f>
        <v>1</v>
      </c>
      <c r="G381" s="27">
        <f>IFERROR(RIGHT(LEFT(Table1[[#This Row],[L]],2),1)*1,"")</f>
        <v>1</v>
      </c>
      <c r="H381" s="30"/>
      <c r="I381" s="27">
        <f>IFERROR(LEFT(Table1[[#This Row],[S]],1)*1,"")</f>
        <v>2</v>
      </c>
      <c r="J381" s="27">
        <f>IFERROR(RIGHT(LEFT(Table1[[#This Row],[S]],2),1)*1,"")</f>
        <v>5</v>
      </c>
      <c r="K381">
        <f>IF(Table1[[#This Row],[Plac]]="",0,IFERROR(VLOOKUP(Table1[[#This Row],[Plac]],Referens!$B$16:$C$28,2,0),1))</f>
        <v>12</v>
      </c>
      <c r="L381">
        <f>Table1[[#This Row],[Poäng]]</f>
        <v>12</v>
      </c>
      <c r="M381">
        <v>3</v>
      </c>
      <c r="N381">
        <v>65</v>
      </c>
      <c r="O381" t="s">
        <v>346</v>
      </c>
      <c r="P381" t="s">
        <v>112</v>
      </c>
      <c r="Q381" s="24">
        <v>11</v>
      </c>
      <c r="R381" s="24">
        <v>25</v>
      </c>
      <c r="S381" s="26">
        <v>1.007638888888889</v>
      </c>
      <c r="T381" s="25">
        <v>0.1875</v>
      </c>
      <c r="U381" s="26">
        <v>1.195138888888889</v>
      </c>
      <c r="V381" s="25">
        <v>9.7222222222222224E-2</v>
      </c>
    </row>
    <row r="382" spans="1:23" x14ac:dyDescent="0.25">
      <c r="A382" t="s">
        <v>115</v>
      </c>
      <c r="B382" t="s">
        <v>354</v>
      </c>
      <c r="C382" s="31"/>
      <c r="D382" s="31"/>
      <c r="E382" s="32"/>
      <c r="F382" s="30"/>
      <c r="G382" s="30"/>
      <c r="H382" s="30"/>
      <c r="I382" s="30"/>
      <c r="J382" s="30"/>
      <c r="K382" s="31"/>
      <c r="L382" s="31"/>
      <c r="M382" s="31"/>
      <c r="N382">
        <v>66</v>
      </c>
      <c r="O382" t="s">
        <v>345</v>
      </c>
      <c r="P382" t="s">
        <v>112</v>
      </c>
      <c r="S382" t="s">
        <v>14</v>
      </c>
      <c r="T382" t="s">
        <v>14</v>
      </c>
      <c r="U382" t="s">
        <v>14</v>
      </c>
      <c r="W382" t="s">
        <v>34</v>
      </c>
    </row>
    <row r="383" spans="1:23" x14ac:dyDescent="0.25">
      <c r="A383" t="s">
        <v>119</v>
      </c>
      <c r="B383" t="s">
        <v>354</v>
      </c>
      <c r="C383">
        <v>20</v>
      </c>
      <c r="D383">
        <f>Table1[[#This Row],[Skott]]-SUM(Table1[[#This Row],[T1]:[T5]])</f>
        <v>7</v>
      </c>
      <c r="E383" s="29">
        <f>IFERROR(-(SUM(Table1[[#This Row],[T1]:[T5]])-Table1[[#This Row],[Skott]])/Table1[[#This Row],[Skott]],"")</f>
        <v>0.35</v>
      </c>
      <c r="F383" s="27">
        <f>IFERROR(LEFT(Table1[[#This Row],[L]],1)*1,"")</f>
        <v>4</v>
      </c>
      <c r="G383" s="27">
        <f>IFERROR(RIGHT(LEFT(Table1[[#This Row],[L]],2),1)*1,"")</f>
        <v>5</v>
      </c>
      <c r="H383" s="30"/>
      <c r="I383" s="27">
        <f>IFERROR(LEFT(Table1[[#This Row],[S]],1)*1,"")</f>
        <v>2</v>
      </c>
      <c r="J383" s="27">
        <f>IFERROR(RIGHT(LEFT(Table1[[#This Row],[S]],2),1)*1,"")</f>
        <v>2</v>
      </c>
      <c r="K383">
        <f>IF(Table1[[#This Row],[Plac]]="",0,IFERROR(VLOOKUP(Table1[[#This Row],[Plac]],Referens!$B$16:$C$28,2,0),1))</f>
        <v>15</v>
      </c>
      <c r="L383">
        <f>Table1[[#This Row],[Poäng]]</f>
        <v>15</v>
      </c>
      <c r="M383">
        <v>1</v>
      </c>
      <c r="N383">
        <v>68</v>
      </c>
      <c r="O383" t="s">
        <v>350</v>
      </c>
      <c r="P383" t="s">
        <v>112</v>
      </c>
      <c r="Q383" s="24">
        <v>45</v>
      </c>
      <c r="R383" s="24">
        <v>22</v>
      </c>
      <c r="S383" s="26">
        <v>1.5958333333333334</v>
      </c>
      <c r="T383" s="25">
        <v>0.27083333333333331</v>
      </c>
      <c r="U383" s="26">
        <v>1.8666666666666667</v>
      </c>
      <c r="V383" s="25" t="s">
        <v>14</v>
      </c>
    </row>
    <row r="384" spans="1:23" x14ac:dyDescent="0.25">
      <c r="A384" t="s">
        <v>0</v>
      </c>
      <c r="B384" t="s">
        <v>454</v>
      </c>
      <c r="C384">
        <v>10</v>
      </c>
      <c r="D384">
        <f>Table1[[#This Row],[Skott]]-SUM(Table1[[#This Row],[T1]:[T5]])</f>
        <v>6</v>
      </c>
      <c r="E384" s="29">
        <f>IFERROR(-(SUM(Table1[[#This Row],[T1]:[T5]])-Table1[[#This Row],[Skott]])/Table1[[#This Row],[Skott]],"")</f>
        <v>0.6</v>
      </c>
      <c r="F384" s="27">
        <f>IFERROR(LEFT(Table1[[#This Row],[L]],1)*1,"")</f>
        <v>2</v>
      </c>
      <c r="G384" s="27">
        <f>IFERROR(RIGHT(LEFT(Table1[[#This Row],[L]],2),1)*1,"")</f>
        <v>2</v>
      </c>
      <c r="H384" s="27" t="str">
        <f>IFERROR(IF(Table1[[#This Row],[Skott]]=10,"",RIGHT(Table1[[#This Row],[L]],1))*1,"")</f>
        <v/>
      </c>
      <c r="I384" s="27" t="str">
        <f>IFERROR(LEFT(Table1[[#This Row],[S]],1)*1,"")</f>
        <v/>
      </c>
      <c r="J384" s="27" t="str">
        <f>IFERROR(RIGHT(LEFT(Table1[[#This Row],[S]],2),1)*1,"")</f>
        <v/>
      </c>
      <c r="K384">
        <f>IF(Table1[[#This Row],[Plac]]="",0,IFERROR(VLOOKUP(Table1[[#This Row],[Plac]],Referens!$B$16:$C$28,2,0),1))</f>
        <v>9</v>
      </c>
      <c r="L384">
        <v>5</v>
      </c>
      <c r="M384">
        <v>6</v>
      </c>
      <c r="N384">
        <v>47</v>
      </c>
      <c r="O384" t="s">
        <v>330</v>
      </c>
      <c r="P384" t="s">
        <v>112</v>
      </c>
      <c r="Q384">
        <v>2</v>
      </c>
      <c r="R384"/>
      <c r="S384" s="25">
        <v>0.62916666666666665</v>
      </c>
      <c r="T384" s="25">
        <v>4.1666666666666664E-2</v>
      </c>
      <c r="U384" s="25">
        <v>0.67083333333333328</v>
      </c>
      <c r="V384" s="25">
        <v>0.23194444444444445</v>
      </c>
    </row>
    <row r="385" spans="1:23" x14ac:dyDescent="0.25">
      <c r="A385" t="s">
        <v>69</v>
      </c>
      <c r="B385" t="s">
        <v>454</v>
      </c>
      <c r="C385">
        <v>15</v>
      </c>
      <c r="D385">
        <f>Table1[[#This Row],[Skott]]-SUM(Table1[[#This Row],[T1]:[T5]])</f>
        <v>10</v>
      </c>
      <c r="E385" s="29">
        <f>IFERROR(-(SUM(Table1[[#This Row],[T1]:[T5]])-Table1[[#This Row],[Skott]])/Table1[[#This Row],[Skott]],"")</f>
        <v>0.66666666666666663</v>
      </c>
      <c r="F385" s="27">
        <f>IFERROR(LEFT(Table1[[#This Row],[L]],1)*1,"")</f>
        <v>2</v>
      </c>
      <c r="G385" s="27">
        <f>IFERROR(RIGHT(LEFT(Table1[[#This Row],[L]],2),1)*1,"")</f>
        <v>1</v>
      </c>
      <c r="H385" s="27">
        <f>IFERROR(IF(Table1[[#This Row],[Skott]]=10,"",RIGHT(Table1[[#This Row],[L]],1))*1,"")</f>
        <v>2</v>
      </c>
      <c r="I385" s="27" t="str">
        <f>IFERROR(LEFT(Table1[[#This Row],[S]],1)*1,"")</f>
        <v/>
      </c>
      <c r="J385" s="27" t="str">
        <f>IFERROR(RIGHT(LEFT(Table1[[#This Row],[S]],2),1)*1,"")</f>
        <v/>
      </c>
      <c r="K385">
        <f>IF(Table1[[#This Row],[Plac]]="",0,IFERROR(VLOOKUP(Table1[[#This Row],[Plac]],Referens!$B$16:$C$28,2,0),1))</f>
        <v>13</v>
      </c>
      <c r="L385">
        <f>Table1[[#This Row],[Poäng]]</f>
        <v>13</v>
      </c>
      <c r="M385">
        <v>2</v>
      </c>
      <c r="N385">
        <v>78</v>
      </c>
      <c r="O385" t="s">
        <v>335</v>
      </c>
      <c r="P385" t="s">
        <v>112</v>
      </c>
      <c r="Q385">
        <v>212</v>
      </c>
      <c r="R385"/>
      <c r="S385" s="25">
        <v>0.7368055555555556</v>
      </c>
      <c r="T385" s="25">
        <v>0.10416666666666667</v>
      </c>
      <c r="U385" s="25">
        <v>0.84097222222222223</v>
      </c>
      <c r="V385" s="25">
        <v>0.1</v>
      </c>
    </row>
    <row r="386" spans="1:23" x14ac:dyDescent="0.25">
      <c r="A386" t="s">
        <v>108</v>
      </c>
      <c r="B386" t="s">
        <v>454</v>
      </c>
      <c r="C386">
        <v>15</v>
      </c>
      <c r="D386">
        <f>Table1[[#This Row],[Skott]]-SUM(Table1[[#This Row],[T1]:[T5]])</f>
        <v>6</v>
      </c>
      <c r="E386" s="29">
        <f>IFERROR(-(SUM(Table1[[#This Row],[T1]:[T5]])-Table1[[#This Row],[Skott]])/Table1[[#This Row],[Skott]],"")</f>
        <v>0.4</v>
      </c>
      <c r="F386" s="27">
        <f>IFERROR(LEFT(Table1[[#This Row],[L]],1)*1,"")</f>
        <v>2</v>
      </c>
      <c r="G386" s="27">
        <f>IFERROR(RIGHT(LEFT(Table1[[#This Row],[L]],2),1)*1,"")</f>
        <v>2</v>
      </c>
      <c r="H386" s="27">
        <f>IFERROR(IF(Table1[[#This Row],[Skott]]=10,"",RIGHT(Table1[[#This Row],[L]],1))*1,"")</f>
        <v>5</v>
      </c>
      <c r="I386" s="27" t="str">
        <f>IFERROR(LEFT(Table1[[#This Row],[S]],1)*1,"")</f>
        <v/>
      </c>
      <c r="J386" s="27" t="str">
        <f>IFERROR(RIGHT(LEFT(Table1[[#This Row],[S]],2),1)*1,"")</f>
        <v/>
      </c>
      <c r="K386">
        <f>IF(Table1[[#This Row],[Plac]]="",0,IFERROR(VLOOKUP(Table1[[#This Row],[Plac]],Referens!$B$16:$C$28,2,0),1))</f>
        <v>11</v>
      </c>
      <c r="L386">
        <f>Table1[[#This Row],[Poäng]]</f>
        <v>11</v>
      </c>
      <c r="M386">
        <v>4</v>
      </c>
      <c r="N386">
        <v>113</v>
      </c>
      <c r="O386" t="s">
        <v>111</v>
      </c>
      <c r="P386" t="s">
        <v>112</v>
      </c>
      <c r="Q386">
        <v>225</v>
      </c>
      <c r="R386"/>
      <c r="S386" s="26">
        <v>1.1048611111111111</v>
      </c>
      <c r="T386" s="25">
        <v>0.1875</v>
      </c>
      <c r="U386" s="26">
        <v>1.2923611111111111</v>
      </c>
      <c r="V386" s="25">
        <v>0.38194444444444442</v>
      </c>
    </row>
    <row r="387" spans="1:23" x14ac:dyDescent="0.25">
      <c r="A387" t="s">
        <v>406</v>
      </c>
      <c r="B387" t="s">
        <v>483</v>
      </c>
      <c r="C387">
        <v>10</v>
      </c>
      <c r="D387">
        <f>Table1[[#This Row],[Skott]]-SUM(Table1[[#This Row],[T1]:[T5]])</f>
        <v>6</v>
      </c>
      <c r="E387" s="29">
        <f>IFERROR(-(SUM(Table1[[#This Row],[T1]:[T5]])-Table1[[#This Row],[Skott]])/Table1[[#This Row],[Skott]],"")</f>
        <v>0.6</v>
      </c>
      <c r="F387" s="27">
        <f>IFERROR(LEFT(Table1[[#This Row],[L]],1)*1,"")</f>
        <v>2</v>
      </c>
      <c r="G387" s="27">
        <f>IFERROR(RIGHT(LEFT(Table1[[#This Row],[L]],2),1)*1,"")</f>
        <v>2</v>
      </c>
      <c r="H387" s="27" t="str">
        <f>IFERROR(IF(Table1[[#This Row],[Skott]]=10,"",RIGHT(Table1[[#This Row],[L]],1))*1,"")</f>
        <v/>
      </c>
      <c r="I387" s="27" t="str">
        <f>IFERROR(LEFT(Table1[[#This Row],[S]],1)*1,"")</f>
        <v/>
      </c>
      <c r="J387" s="27" t="str">
        <f>IFERROR(RIGHT(LEFT(Table1[[#This Row],[S]],2),1)*1,"")</f>
        <v/>
      </c>
      <c r="K387">
        <f>IF(Table1[[#This Row],[Plac]]="",0,IFERROR(VLOOKUP(Table1[[#This Row],[Plac]],Referens!$B$16:$C$28,2,0),1))</f>
        <v>0</v>
      </c>
      <c r="L387">
        <v>5</v>
      </c>
      <c r="N387">
        <v>10</v>
      </c>
      <c r="O387" t="s">
        <v>331</v>
      </c>
      <c r="P387" t="s">
        <v>112</v>
      </c>
      <c r="Q387">
        <v>22</v>
      </c>
      <c r="R387"/>
      <c r="S387" s="25">
        <v>0.73888888888888893</v>
      </c>
      <c r="T387" s="25">
        <v>8.3333333333333329E-2</v>
      </c>
      <c r="U387" s="25">
        <v>0.82222222222222219</v>
      </c>
      <c r="V387" s="25">
        <v>0.21249999999999999</v>
      </c>
      <c r="W387" t="s">
        <v>456</v>
      </c>
    </row>
    <row r="388" spans="1:23" x14ac:dyDescent="0.25">
      <c r="A388" t="s">
        <v>45</v>
      </c>
      <c r="B388" t="s">
        <v>483</v>
      </c>
      <c r="C388">
        <v>15</v>
      </c>
      <c r="D388">
        <f>Table1[[#This Row],[Skott]]-SUM(Table1[[#This Row],[T1]:[T5]])</f>
        <v>7</v>
      </c>
      <c r="E388" s="29">
        <f>IFERROR(-(SUM(Table1[[#This Row],[T1]:[T5]])-Table1[[#This Row],[Skott]])/Table1[[#This Row],[Skott]],"")</f>
        <v>0.46666666666666667</v>
      </c>
      <c r="F388" s="27">
        <f>IFERROR(LEFT(Table1[[#This Row],[L]],1)*1,"")</f>
        <v>4</v>
      </c>
      <c r="G388" s="27">
        <f>IFERROR(RIGHT(LEFT(Table1[[#This Row],[L]],2),1)*1,"")</f>
        <v>2</v>
      </c>
      <c r="H388" s="27">
        <f>IFERROR(IF(Table1[[#This Row],[Skott]]=10,"",RIGHT(Table1[[#This Row],[L]],1))*1,"")</f>
        <v>2</v>
      </c>
      <c r="I388" s="27" t="str">
        <f>IFERROR(LEFT(Table1[[#This Row],[S]],1)*1,"")</f>
        <v/>
      </c>
      <c r="J388" s="27" t="str">
        <f>IFERROR(RIGHT(LEFT(Table1[[#This Row],[S]],2),1)*1,"")</f>
        <v/>
      </c>
      <c r="K388">
        <f>IF(Table1[[#This Row],[Plac]]="",0,IFERROR(VLOOKUP(Table1[[#This Row],[Plac]],Referens!$B$16:$C$28,2,0),1))</f>
        <v>11</v>
      </c>
      <c r="L388">
        <f>Table1[[#This Row],[Poäng]]</f>
        <v>11</v>
      </c>
      <c r="M388">
        <v>4</v>
      </c>
      <c r="N388">
        <v>31</v>
      </c>
      <c r="O388" t="s">
        <v>333</v>
      </c>
      <c r="P388" t="s">
        <v>112</v>
      </c>
      <c r="Q388">
        <v>42</v>
      </c>
      <c r="R388"/>
      <c r="S388" s="25">
        <v>0.76666666666666672</v>
      </c>
      <c r="T388" t="s">
        <v>14</v>
      </c>
      <c r="U388" s="25">
        <v>0.76666666666666672</v>
      </c>
      <c r="V388" s="25">
        <v>0.10416666666666667</v>
      </c>
    </row>
    <row r="389" spans="1:23" x14ac:dyDescent="0.25">
      <c r="A389" t="s">
        <v>69</v>
      </c>
      <c r="B389" t="s">
        <v>483</v>
      </c>
      <c r="C389">
        <v>15</v>
      </c>
      <c r="D389">
        <f>Table1[[#This Row],[Skott]]-SUM(Table1[[#This Row],[T1]:[T5]])</f>
        <v>12</v>
      </c>
      <c r="E389" s="29">
        <f>IFERROR(-(SUM(Table1[[#This Row],[T1]:[T5]])-Table1[[#This Row],[Skott]])/Table1[[#This Row],[Skott]],"")</f>
        <v>0.8</v>
      </c>
      <c r="F389" s="27">
        <f>IFERROR(LEFT(Table1[[#This Row],[L]],1)*1,"")</f>
        <v>1</v>
      </c>
      <c r="G389" s="27">
        <f>IFERROR(RIGHT(LEFT(Table1[[#This Row],[L]],2),1)*1,"")</f>
        <v>1</v>
      </c>
      <c r="H389" s="27">
        <f>IFERROR(IF(Table1[[#This Row],[Skott]]=10,"",RIGHT(Table1[[#This Row],[L]],1))*1,"")</f>
        <v>1</v>
      </c>
      <c r="I389" s="27" t="str">
        <f>IFERROR(LEFT(Table1[[#This Row],[S]],1)*1,"")</f>
        <v/>
      </c>
      <c r="J389" s="27" t="str">
        <f>IFERROR(RIGHT(LEFT(Table1[[#This Row],[S]],2),1)*1,"")</f>
        <v/>
      </c>
      <c r="K389">
        <f>IF(Table1[[#This Row],[Plac]]="",0,IFERROR(VLOOKUP(Table1[[#This Row],[Plac]],Referens!$B$16:$C$28,2,0),1))</f>
        <v>13</v>
      </c>
      <c r="L389">
        <f>Table1[[#This Row],[Poäng]]</f>
        <v>13</v>
      </c>
      <c r="M389">
        <v>2</v>
      </c>
      <c r="N389">
        <v>46</v>
      </c>
      <c r="O389" t="s">
        <v>335</v>
      </c>
      <c r="P389" t="s">
        <v>112</v>
      </c>
      <c r="Q389">
        <v>11</v>
      </c>
      <c r="R389"/>
      <c r="S389" s="25">
        <v>0.77708333333333335</v>
      </c>
      <c r="T389" t="s">
        <v>14</v>
      </c>
      <c r="U389" s="25">
        <v>0.77708333333333335</v>
      </c>
      <c r="V389" s="25">
        <v>0.24583333333333332</v>
      </c>
    </row>
    <row r="390" spans="1:23" x14ac:dyDescent="0.25">
      <c r="A390" t="s">
        <v>69</v>
      </c>
      <c r="B390" t="s">
        <v>483</v>
      </c>
      <c r="C390">
        <v>15</v>
      </c>
      <c r="D390">
        <f>Table1[[#This Row],[Skott]]-SUM(Table1[[#This Row],[T1]:[T5]])</f>
        <v>4</v>
      </c>
      <c r="E390" s="29">
        <f>IFERROR(-(SUM(Table1[[#This Row],[T1]:[T5]])-Table1[[#This Row],[Skott]])/Table1[[#This Row],[Skott]],"")</f>
        <v>0.26666666666666666</v>
      </c>
      <c r="F390" s="27">
        <f>IFERROR(LEFT(Table1[[#This Row],[L]],1)*1,"")</f>
        <v>3</v>
      </c>
      <c r="G390" s="27">
        <f>IFERROR(RIGHT(LEFT(Table1[[#This Row],[L]],2),1)*1,"")</f>
        <v>4</v>
      </c>
      <c r="H390" s="27">
        <f>IFERROR(IF(Table1[[#This Row],[Skott]]=10,"",RIGHT(Table1[[#This Row],[L]],1))*1,"")</f>
        <v>4</v>
      </c>
      <c r="I390" s="27" t="str">
        <f>IFERROR(LEFT(Table1[[#This Row],[S]],1)*1,"")</f>
        <v/>
      </c>
      <c r="J390" s="27" t="str">
        <f>IFERROR(RIGHT(LEFT(Table1[[#This Row],[S]],2),1)*1,"")</f>
        <v/>
      </c>
      <c r="K390">
        <f>IF(Table1[[#This Row],[Plac]]="",0,IFERROR(VLOOKUP(Table1[[#This Row],[Plac]],Referens!$B$16:$C$28,2,0),1))</f>
        <v>11</v>
      </c>
      <c r="L390">
        <f>Table1[[#This Row],[Poäng]]</f>
        <v>11</v>
      </c>
      <c r="M390">
        <v>4</v>
      </c>
      <c r="N390">
        <v>43</v>
      </c>
      <c r="O390" t="s">
        <v>337</v>
      </c>
      <c r="P390" t="s">
        <v>112</v>
      </c>
      <c r="Q390">
        <v>34</v>
      </c>
      <c r="R390"/>
      <c r="S390" s="26">
        <v>1.0666666666666667</v>
      </c>
      <c r="T390" t="s">
        <v>14</v>
      </c>
      <c r="U390" s="26">
        <v>1.0666666666666667</v>
      </c>
      <c r="V390" s="25">
        <v>0.53541666666666665</v>
      </c>
    </row>
    <row r="391" spans="1:23" x14ac:dyDescent="0.25">
      <c r="A391" t="s">
        <v>108</v>
      </c>
      <c r="B391" t="s">
        <v>483</v>
      </c>
      <c r="C391">
        <v>15</v>
      </c>
      <c r="D391">
        <f>Table1[[#This Row],[Skott]]-SUM(Table1[[#This Row],[T1]:[T5]])</f>
        <v>8</v>
      </c>
      <c r="E391" s="29">
        <f>IFERROR(-(SUM(Table1[[#This Row],[T1]:[T5]])-Table1[[#This Row],[Skott]])/Table1[[#This Row],[Skott]],"")</f>
        <v>0.53333333333333333</v>
      </c>
      <c r="F391" s="27">
        <f>IFERROR(LEFT(Table1[[#This Row],[L]],1)*1,"")</f>
        <v>1</v>
      </c>
      <c r="G391" s="27">
        <f>IFERROR(RIGHT(LEFT(Table1[[#This Row],[L]],2),1)*1,"")</f>
        <v>3</v>
      </c>
      <c r="H391" s="27">
        <f>IFERROR(IF(Table1[[#This Row],[Skott]]=10,"",RIGHT(Table1[[#This Row],[L]],1))*1,"")</f>
        <v>3</v>
      </c>
      <c r="I391" s="27" t="str">
        <f>IFERROR(LEFT(Table1[[#This Row],[S]],1)*1,"")</f>
        <v/>
      </c>
      <c r="J391" s="27" t="str">
        <f>IFERROR(RIGHT(LEFT(Table1[[#This Row],[S]],2),1)*1,"")</f>
        <v/>
      </c>
      <c r="K391">
        <f>IF(Table1[[#This Row],[Plac]]="",0,IFERROR(VLOOKUP(Table1[[#This Row],[Plac]],Referens!$B$16:$C$28,2,0),1))</f>
        <v>12</v>
      </c>
      <c r="L391">
        <f>Table1[[#This Row],[Poäng]]</f>
        <v>12</v>
      </c>
      <c r="M391">
        <v>3</v>
      </c>
      <c r="N391">
        <v>48</v>
      </c>
      <c r="O391" t="s">
        <v>111</v>
      </c>
      <c r="P391" t="s">
        <v>112</v>
      </c>
      <c r="Q391">
        <v>13</v>
      </c>
      <c r="R391"/>
      <c r="S391" s="25">
        <v>0.83125000000000004</v>
      </c>
      <c r="T391" t="s">
        <v>14</v>
      </c>
      <c r="U391" s="25">
        <v>0.83125000000000004</v>
      </c>
      <c r="V391" s="25">
        <v>0.16111111111111112</v>
      </c>
    </row>
    <row r="392" spans="1:23" x14ac:dyDescent="0.25">
      <c r="A392" t="s">
        <v>94</v>
      </c>
      <c r="B392" t="s">
        <v>483</v>
      </c>
      <c r="C392">
        <v>15</v>
      </c>
      <c r="D392">
        <f>Table1[[#This Row],[Skott]]-SUM(Table1[[#This Row],[T1]:[T5]])</f>
        <v>5</v>
      </c>
      <c r="E392" s="29">
        <f>IFERROR(-(SUM(Table1[[#This Row],[T1]:[T5]])-Table1[[#This Row],[Skott]])/Table1[[#This Row],[Skott]],"")</f>
        <v>0.33333333333333331</v>
      </c>
      <c r="F392" s="27">
        <f>IFERROR(LEFT(Table1[[#This Row],[L]],1)*1,"")</f>
        <v>2</v>
      </c>
      <c r="G392" s="27">
        <f>IFERROR(RIGHT(LEFT(Table1[[#This Row],[L]],2),1)*1,"")</f>
        <v>4</v>
      </c>
      <c r="H392" s="27">
        <f>IFERROR(IF(Table1[[#This Row],[Skott]]=10,"",RIGHT(Table1[[#This Row],[L]],1))*1,"")</f>
        <v>4</v>
      </c>
      <c r="I392" s="27" t="str">
        <f>IFERROR(LEFT(Table1[[#This Row],[S]],1)*1,"")</f>
        <v/>
      </c>
      <c r="J392" s="27" t="str">
        <f>IFERROR(RIGHT(LEFT(Table1[[#This Row],[S]],2),1)*1,"")</f>
        <v/>
      </c>
      <c r="K392">
        <f>IF(Table1[[#This Row],[Plac]]="",0,IFERROR(VLOOKUP(Table1[[#This Row],[Plac]],Referens!$B$16:$C$28,2,0),1))</f>
        <v>10</v>
      </c>
      <c r="L392">
        <f>Table1[[#This Row],[Poäng]]</f>
        <v>10</v>
      </c>
      <c r="M392">
        <v>5</v>
      </c>
      <c r="N392">
        <v>61</v>
      </c>
      <c r="O392" t="s">
        <v>338</v>
      </c>
      <c r="P392" t="s">
        <v>112</v>
      </c>
      <c r="Q392">
        <v>24</v>
      </c>
      <c r="R392"/>
      <c r="S392" s="25">
        <v>0.69374999999999998</v>
      </c>
      <c r="T392" t="s">
        <v>14</v>
      </c>
      <c r="U392" s="25">
        <v>0.69374999999999998</v>
      </c>
      <c r="V392" s="25">
        <v>0.11874999999999999</v>
      </c>
    </row>
    <row r="393" spans="1:23" x14ac:dyDescent="0.25">
      <c r="A393" t="s">
        <v>347</v>
      </c>
      <c r="B393" t="s">
        <v>483</v>
      </c>
      <c r="C393">
        <v>20</v>
      </c>
      <c r="D393">
        <f>Table1[[#This Row],[Skott]]-SUM(Table1[[#This Row],[T1]:[T5]])</f>
        <v>10</v>
      </c>
      <c r="E393" s="29">
        <f>IFERROR(-(SUM(Table1[[#This Row],[T1]:[T5]])-Table1[[#This Row],[Skott]])/Table1[[#This Row],[Skott]],"")</f>
        <v>0.5</v>
      </c>
      <c r="F393" s="27">
        <f>IFERROR(LEFT(Table1[[#This Row],[L]],1)*1,"")</f>
        <v>3</v>
      </c>
      <c r="G393" s="27">
        <f>IFERROR(RIGHT(LEFT(Table1[[#This Row],[L]],2),1)*1,"")</f>
        <v>3</v>
      </c>
      <c r="H393" s="30"/>
      <c r="I393" s="27">
        <f>IFERROR(LEFT(Table1[[#This Row],[S]],1)*1,"")</f>
        <v>2</v>
      </c>
      <c r="J393" s="27">
        <f>IFERROR(RIGHT(LEFT(Table1[[#This Row],[S]],2),1)*1,"")</f>
        <v>2</v>
      </c>
      <c r="K393">
        <f>IF(Table1[[#This Row],[Plac]]="",0,IFERROR(VLOOKUP(Table1[[#This Row],[Plac]],Referens!$B$16:$C$28,2,0),1))</f>
        <v>12</v>
      </c>
      <c r="L393">
        <f>Table1[[#This Row],[Poäng]]</f>
        <v>12</v>
      </c>
      <c r="M393">
        <v>3</v>
      </c>
      <c r="N393">
        <v>80</v>
      </c>
      <c r="O393" t="s">
        <v>348</v>
      </c>
      <c r="P393" t="s">
        <v>112</v>
      </c>
      <c r="Q393">
        <v>3</v>
      </c>
      <c r="R393">
        <v>2</v>
      </c>
      <c r="S393" s="26">
        <v>1.3229166666666667</v>
      </c>
      <c r="T393" t="s">
        <v>14</v>
      </c>
      <c r="U393" s="26">
        <v>1.3229166666666667</v>
      </c>
      <c r="V393" s="25">
        <v>0.34375</v>
      </c>
    </row>
    <row r="394" spans="1:23" x14ac:dyDescent="0.25">
      <c r="A394" t="s">
        <v>469</v>
      </c>
      <c r="B394" t="s">
        <v>483</v>
      </c>
      <c r="C394">
        <v>20</v>
      </c>
      <c r="D394">
        <f>Table1[[#This Row],[Skott]]-SUM(Table1[[#This Row],[T1]:[T5]])</f>
        <v>2</v>
      </c>
      <c r="E394" s="29">
        <f>IFERROR(-(SUM(Table1[[#This Row],[T1]:[T5]])-Table1[[#This Row],[Skott]])/Table1[[#This Row],[Skott]],"")</f>
        <v>0.1</v>
      </c>
      <c r="F394" s="27">
        <f>IFERROR(LEFT(Table1[[#This Row],[L]],1)*1,"")</f>
        <v>5</v>
      </c>
      <c r="G394" s="27">
        <f>IFERROR(RIGHT(LEFT(Table1[[#This Row],[L]],2),1)*1,"")</f>
        <v>5</v>
      </c>
      <c r="H394" s="30"/>
      <c r="I394" s="27">
        <f>IFERROR(LEFT(Table1[[#This Row],[S]],1)*1,"")</f>
        <v>4</v>
      </c>
      <c r="J394" s="27">
        <f>IFERROR(RIGHT(LEFT(Table1[[#This Row],[S]],2),1)*1,"")</f>
        <v>4</v>
      </c>
      <c r="K394">
        <f>IF(Table1[[#This Row],[Plac]]="",0,IFERROR(VLOOKUP(Table1[[#This Row],[Plac]],Referens!$B$16:$C$28,2,0),1))</f>
        <v>15</v>
      </c>
      <c r="L394">
        <f>Table1[[#This Row],[Poäng]]</f>
        <v>15</v>
      </c>
      <c r="M394">
        <v>1</v>
      </c>
      <c r="N394">
        <v>88</v>
      </c>
      <c r="O394" t="s">
        <v>350</v>
      </c>
      <c r="P394" t="s">
        <v>112</v>
      </c>
      <c r="Q394">
        <v>5</v>
      </c>
      <c r="R394">
        <v>4</v>
      </c>
      <c r="S394" s="26">
        <v>1.9472222222222222</v>
      </c>
      <c r="T394" t="s">
        <v>14</v>
      </c>
      <c r="U394" s="26">
        <v>1.9472222222222222</v>
      </c>
      <c r="V394" t="s">
        <v>14</v>
      </c>
    </row>
    <row r="395" spans="1:23" x14ac:dyDescent="0.25">
      <c r="A395" t="s">
        <v>486</v>
      </c>
      <c r="B395" t="s">
        <v>483</v>
      </c>
      <c r="C395">
        <v>20</v>
      </c>
      <c r="D395">
        <f>Table1[[#This Row],[Skott]]-SUM(Table1[[#This Row],[T1]:[T5]])</f>
        <v>2</v>
      </c>
      <c r="E395" s="29">
        <f>IFERROR(-(SUM(Table1[[#This Row],[T1]:[T5]])-Table1[[#This Row],[Skott]])/Table1[[#This Row],[Skott]],"")</f>
        <v>0.1</v>
      </c>
      <c r="F395" s="27">
        <f>IFERROR(LEFT(Table1[[#This Row],[L]],1)*1,"")</f>
        <v>4</v>
      </c>
      <c r="G395" s="27">
        <f>IFERROR(RIGHT(LEFT(Table1[[#This Row],[L]],2),1)*1,"")</f>
        <v>4</v>
      </c>
      <c r="H395" s="30"/>
      <c r="I395" s="27">
        <f>IFERROR(LEFT(Table1[[#This Row],[S]],1)*1,"")</f>
        <v>5</v>
      </c>
      <c r="J395" s="27">
        <f>IFERROR(RIGHT(LEFT(Table1[[#This Row],[S]],2),1)*1,"")</f>
        <v>5</v>
      </c>
      <c r="K395">
        <f>IF(Table1[[#This Row],[Plac]]="",0,IFERROR(VLOOKUP(Table1[[#This Row],[Plac]],Referens!$B$16:$C$28,2,0),1))</f>
        <v>13</v>
      </c>
      <c r="L395">
        <f>Table1[[#This Row],[Poäng]]</f>
        <v>13</v>
      </c>
      <c r="M395">
        <v>2</v>
      </c>
      <c r="N395">
        <v>89</v>
      </c>
      <c r="O395" t="s">
        <v>470</v>
      </c>
      <c r="P395" t="s">
        <v>112</v>
      </c>
      <c r="Q395">
        <v>4</v>
      </c>
      <c r="R395">
        <v>5</v>
      </c>
      <c r="S395" s="26">
        <v>1.1111111111111112</v>
      </c>
      <c r="T395" t="s">
        <v>14</v>
      </c>
      <c r="U395" s="26">
        <v>1.1111111111111112</v>
      </c>
      <c r="V395" s="25">
        <v>0.1736111111111111</v>
      </c>
    </row>
    <row r="396" spans="1:23" ht="16.5" x14ac:dyDescent="0.25">
      <c r="A396" t="s">
        <v>69</v>
      </c>
      <c r="B396" t="s">
        <v>356</v>
      </c>
      <c r="C396" s="31"/>
      <c r="D396" s="31"/>
      <c r="E396" s="32"/>
      <c r="F396" s="27" t="str">
        <f>IFERROR(LEFT(Table1[[#This Row],[L]],1)*1,"")</f>
        <v/>
      </c>
      <c r="G396" s="27" t="str">
        <f>IFERROR(RIGHT(LEFT(Table1[[#This Row],[L]],2),1)*1,"")</f>
        <v/>
      </c>
      <c r="H396" s="27" t="str">
        <f>IFERROR(IF(Table1[[#This Row],[Skott]]=10,"",RIGHT(Table1[[#This Row],[L]],1))*1,"")</f>
        <v/>
      </c>
      <c r="I396" s="27" t="str">
        <f>IFERROR(LEFT(Table1[[#This Row],[S]],1)*1,"")</f>
        <v/>
      </c>
      <c r="J396" s="27" t="str">
        <f>IFERROR(RIGHT(LEFT(Table1[[#This Row],[S]],2),1)*1,"")</f>
        <v/>
      </c>
      <c r="K396" s="31"/>
      <c r="L396" s="31"/>
      <c r="M396" s="9"/>
      <c r="N396" s="9">
        <v>55</v>
      </c>
      <c r="O396" s="10" t="s">
        <v>81</v>
      </c>
      <c r="P396" s="10" t="s">
        <v>82</v>
      </c>
      <c r="Q396" s="23"/>
      <c r="R396" s="23"/>
      <c r="S396" s="10" t="s">
        <v>14</v>
      </c>
      <c r="T396" s="10" t="s">
        <v>14</v>
      </c>
      <c r="U396" s="10" t="s">
        <v>14</v>
      </c>
      <c r="V396" s="10"/>
      <c r="W396" s="10" t="s">
        <v>34</v>
      </c>
    </row>
    <row r="397" spans="1:23" ht="16.5" x14ac:dyDescent="0.25">
      <c r="A397" t="s">
        <v>485</v>
      </c>
      <c r="B397" t="s">
        <v>356</v>
      </c>
      <c r="C397">
        <v>20</v>
      </c>
      <c r="D397">
        <f>Table1[[#This Row],[Skott]]-SUM(Table1[[#This Row],[T1]:[T5]])</f>
        <v>9</v>
      </c>
      <c r="E397" s="29">
        <f>IFERROR(-(SUM(Table1[[#This Row],[T1]:[T5]])-Table1[[#This Row],[Skott]])/Table1[[#This Row],[Skott]],"")</f>
        <v>0.45</v>
      </c>
      <c r="F397" s="27">
        <f>IFERROR(LEFT(Table1[[#This Row],[L]],1)*1,"")</f>
        <v>2</v>
      </c>
      <c r="G397" s="27">
        <f>IFERROR(RIGHT(LEFT(Table1[[#This Row],[L]],2),1)*1,"")</f>
        <v>3</v>
      </c>
      <c r="H397" s="30"/>
      <c r="I397" s="27">
        <f>IFERROR(LEFT(Table1[[#This Row],[S]],1)*1,"")</f>
        <v>3</v>
      </c>
      <c r="J397" s="27">
        <f>IFERROR(RIGHT(LEFT(Table1[[#This Row],[S]],2),1)*1,"")</f>
        <v>3</v>
      </c>
      <c r="K397">
        <f>IF(Table1[[#This Row],[Plac]]="",0,IFERROR(VLOOKUP(Table1[[#This Row],[Plac]],Referens!$B$16:$C$28,2,0),1))</f>
        <v>12</v>
      </c>
      <c r="L397">
        <f>Table1[[#This Row],[Poäng]]</f>
        <v>12</v>
      </c>
      <c r="M397" s="9">
        <v>3</v>
      </c>
      <c r="N397" s="9">
        <v>99</v>
      </c>
      <c r="O397" s="10" t="s">
        <v>125</v>
      </c>
      <c r="P397" s="10" t="s">
        <v>82</v>
      </c>
      <c r="Q397" s="23">
        <v>23</v>
      </c>
      <c r="R397" s="23">
        <v>33</v>
      </c>
      <c r="S397" s="12">
        <v>1.1881944444444446</v>
      </c>
      <c r="T397" s="11">
        <v>0.34375</v>
      </c>
      <c r="U397" s="12">
        <v>1.5319444444444446</v>
      </c>
      <c r="V397" s="11">
        <v>0.11666666666666667</v>
      </c>
      <c r="W397" s="10"/>
    </row>
    <row r="398" spans="1:23" ht="16.5" x14ac:dyDescent="0.25">
      <c r="A398" t="s">
        <v>485</v>
      </c>
      <c r="B398" t="s">
        <v>355</v>
      </c>
      <c r="C398">
        <v>20</v>
      </c>
      <c r="D398">
        <f>Table1[[#This Row],[Skott]]-SUM(Table1[[#This Row],[T1]:[T5]])</f>
        <v>14</v>
      </c>
      <c r="E398" s="29">
        <f>IFERROR(-(SUM(Table1[[#This Row],[T1]:[T5]])-Table1[[#This Row],[Skott]])/Table1[[#This Row],[Skott]],"")</f>
        <v>0.7</v>
      </c>
      <c r="F398" s="27">
        <f>IFERROR(LEFT(Table1[[#This Row],[L]],1)*1,"")</f>
        <v>2</v>
      </c>
      <c r="G398" s="27">
        <f>IFERROR(RIGHT(LEFT(Table1[[#This Row],[L]],2),1)*1,"")</f>
        <v>2</v>
      </c>
      <c r="H398" s="30"/>
      <c r="I398" s="27">
        <f>IFERROR(LEFT(Table1[[#This Row],[S]],1)*1,"")</f>
        <v>1</v>
      </c>
      <c r="J398" s="27">
        <f>IFERROR(RIGHT(LEFT(Table1[[#This Row],[S]],2),1)*1,"")</f>
        <v>1</v>
      </c>
      <c r="K398">
        <f>IF(Table1[[#This Row],[Plac]]="",0,IFERROR(VLOOKUP(Table1[[#This Row],[Plac]],Referens!$B$16:$C$28,2,0),1))</f>
        <v>12</v>
      </c>
      <c r="L398">
        <f>Table1[[#This Row],[Poäng]]</f>
        <v>12</v>
      </c>
      <c r="M398">
        <v>3</v>
      </c>
      <c r="N398">
        <v>58</v>
      </c>
      <c r="O398" t="s">
        <v>125</v>
      </c>
      <c r="P398" s="10" t="s">
        <v>82</v>
      </c>
      <c r="Q398" s="24">
        <v>2</v>
      </c>
      <c r="R398" s="24">
        <v>1</v>
      </c>
      <c r="S398" s="26">
        <v>1.0625</v>
      </c>
      <c r="T398" s="25">
        <v>4.1666666666666664E-2</v>
      </c>
      <c r="U398" s="26">
        <v>1.1041666666666667</v>
      </c>
      <c r="V398" s="25">
        <v>8.8888888888888892E-2</v>
      </c>
      <c r="W398" t="s">
        <v>339</v>
      </c>
    </row>
    <row r="399" spans="1:23" ht="16.5" x14ac:dyDescent="0.25">
      <c r="A399" t="s">
        <v>485</v>
      </c>
      <c r="B399" t="s">
        <v>382</v>
      </c>
      <c r="C399">
        <v>20</v>
      </c>
      <c r="D399">
        <f>Table1[[#This Row],[Skott]]-SUM(Table1[[#This Row],[T1]:[T5]])</f>
        <v>4</v>
      </c>
      <c r="E399" s="29">
        <f>IFERROR(-(SUM(Table1[[#This Row],[T1]:[T5]])-Table1[[#This Row],[Skott]])/Table1[[#This Row],[Skott]],"")</f>
        <v>0.2</v>
      </c>
      <c r="F399" s="27">
        <f>IFERROR(LEFT(Table1[[#This Row],[L]],1)*1,"")</f>
        <v>5</v>
      </c>
      <c r="G399" s="27">
        <f>IFERROR(RIGHT(LEFT(Table1[[#This Row],[L]],2),1)*1,"")</f>
        <v>4</v>
      </c>
      <c r="H399" s="30"/>
      <c r="I399" s="27">
        <f>IFERROR(LEFT(Table1[[#This Row],[S]],1)*1,"")</f>
        <v>4</v>
      </c>
      <c r="J399" s="27">
        <f>IFERROR(RIGHT(LEFT(Table1[[#This Row],[S]],2),1)*1,"")</f>
        <v>3</v>
      </c>
      <c r="K399">
        <f>IF(Table1[[#This Row],[Plac]]="",0,IFERROR(VLOOKUP(Table1[[#This Row],[Plac]],Referens!$B$16:$C$28,2,0),1))</f>
        <v>10</v>
      </c>
      <c r="L399">
        <f>Table1[[#This Row],[Poäng]]</f>
        <v>10</v>
      </c>
      <c r="M399">
        <v>5</v>
      </c>
      <c r="N399">
        <v>60</v>
      </c>
      <c r="O399" t="s">
        <v>125</v>
      </c>
      <c r="P399" s="10" t="s">
        <v>82</v>
      </c>
      <c r="Q399" s="24" t="s">
        <v>394</v>
      </c>
      <c r="R399" s="24" t="s">
        <v>392</v>
      </c>
      <c r="S399" s="26">
        <v>1.0145833333333334</v>
      </c>
      <c r="T399" s="25">
        <v>0.33333333333333331</v>
      </c>
      <c r="U399" s="26">
        <v>1.3479166666666667</v>
      </c>
      <c r="V399" s="25">
        <v>0.1763888888888889</v>
      </c>
    </row>
    <row r="400" spans="1:23" ht="16.5" x14ac:dyDescent="0.25">
      <c r="A400" t="s">
        <v>36</v>
      </c>
      <c r="B400" t="s">
        <v>454</v>
      </c>
      <c r="C400">
        <v>10</v>
      </c>
      <c r="D400">
        <f>Table1[[#This Row],[Skott]]-SUM(Table1[[#This Row],[T1]:[T5]])</f>
        <v>3</v>
      </c>
      <c r="E400" s="29">
        <f>IFERROR(-(SUM(Table1[[#This Row],[T1]:[T5]])-Table1[[#This Row],[Skott]])/Table1[[#This Row],[Skott]],"")</f>
        <v>0.3</v>
      </c>
      <c r="F400" s="27">
        <f>IFERROR(LEFT(Table1[[#This Row],[L]],1)*1,"")</f>
        <v>5</v>
      </c>
      <c r="G400" s="27">
        <f>IFERROR(RIGHT(LEFT(Table1[[#This Row],[L]],2),1)*1,"")</f>
        <v>2</v>
      </c>
      <c r="H400" s="27" t="str">
        <f>IFERROR(IF(Table1[[#This Row],[Skott]]=10,"",RIGHT(Table1[[#This Row],[L]],1))*1,"")</f>
        <v/>
      </c>
      <c r="I400" s="27" t="str">
        <f>IFERROR(LEFT(Table1[[#This Row],[S]],1)*1,"")</f>
        <v/>
      </c>
      <c r="J400" s="27" t="str">
        <f>IFERROR(RIGHT(LEFT(Table1[[#This Row],[S]],2),1)*1,"")</f>
        <v/>
      </c>
      <c r="K400">
        <f>IF(Table1[[#This Row],[Plac]]="",0,IFERROR(VLOOKUP(Table1[[#This Row],[Plac]],Referens!$B$16:$C$28,2,0),1))</f>
        <v>11</v>
      </c>
      <c r="L400">
        <v>5</v>
      </c>
      <c r="M400">
        <v>4</v>
      </c>
      <c r="N400">
        <v>39</v>
      </c>
      <c r="O400" t="s">
        <v>418</v>
      </c>
      <c r="P400" s="10" t="s">
        <v>82</v>
      </c>
      <c r="Q400">
        <v>52</v>
      </c>
      <c r="R400"/>
      <c r="S400" s="25">
        <v>0.55486111111111114</v>
      </c>
      <c r="T400" s="25">
        <v>0.10416666666666667</v>
      </c>
      <c r="U400" s="25">
        <v>0.65902777777777777</v>
      </c>
      <c r="V400" s="25">
        <v>0.19652777777777777</v>
      </c>
      <c r="W400" t="s">
        <v>419</v>
      </c>
    </row>
    <row r="401" spans="1:23" ht="16.5" x14ac:dyDescent="0.25">
      <c r="A401" t="s">
        <v>69</v>
      </c>
      <c r="B401" t="s">
        <v>454</v>
      </c>
      <c r="C401">
        <v>15</v>
      </c>
      <c r="D401">
        <f>Table1[[#This Row],[Skott]]-SUM(Table1[[#This Row],[T1]:[T5]])</f>
        <v>4</v>
      </c>
      <c r="E401" s="29">
        <f>IFERROR(-(SUM(Table1[[#This Row],[T1]:[T5]])-Table1[[#This Row],[Skott]])/Table1[[#This Row],[Skott]],"")</f>
        <v>0.26666666666666666</v>
      </c>
      <c r="F401" s="27">
        <f>IFERROR(LEFT(Table1[[#This Row],[L]],1)*1,"")</f>
        <v>4</v>
      </c>
      <c r="G401" s="27">
        <f>IFERROR(RIGHT(LEFT(Table1[[#This Row],[L]],2),1)*1,"")</f>
        <v>4</v>
      </c>
      <c r="H401" s="27">
        <f>IFERROR(IF(Table1[[#This Row],[Skott]]=10,"",RIGHT(Table1[[#This Row],[L]],1))*1,"")</f>
        <v>3</v>
      </c>
      <c r="I401" s="27" t="str">
        <f>IFERROR(LEFT(Table1[[#This Row],[S]],1)*1,"")</f>
        <v/>
      </c>
      <c r="J401" s="27" t="str">
        <f>IFERROR(RIGHT(LEFT(Table1[[#This Row],[S]],2),1)*1,"")</f>
        <v/>
      </c>
      <c r="K401">
        <f>IF(Table1[[#This Row],[Plac]]="",0,IFERROR(VLOOKUP(Table1[[#This Row],[Plac]],Referens!$B$16:$C$28,2,0),1))</f>
        <v>9</v>
      </c>
      <c r="L401">
        <f>Table1[[#This Row],[Poäng]]</f>
        <v>9</v>
      </c>
      <c r="M401">
        <v>6</v>
      </c>
      <c r="N401">
        <v>72</v>
      </c>
      <c r="O401" t="s">
        <v>81</v>
      </c>
      <c r="P401" s="10" t="s">
        <v>82</v>
      </c>
      <c r="Q401">
        <v>443</v>
      </c>
      <c r="R401"/>
      <c r="S401" s="25">
        <v>0.80208333333333337</v>
      </c>
      <c r="T401" s="25">
        <v>0.22916666666666666</v>
      </c>
      <c r="U401" s="26">
        <v>1.03125</v>
      </c>
      <c r="V401" s="25">
        <v>0.2902777777777778</v>
      </c>
    </row>
    <row r="402" spans="1:23" ht="16.5" x14ac:dyDescent="0.25">
      <c r="A402" t="s">
        <v>69</v>
      </c>
      <c r="B402" t="s">
        <v>354</v>
      </c>
      <c r="C402">
        <v>15</v>
      </c>
      <c r="D402">
        <f>Table1[[#This Row],[Skott]]-SUM(Table1[[#This Row],[T1]:[T5]])</f>
        <v>3</v>
      </c>
      <c r="E402" s="29">
        <f>IFERROR(-(SUM(Table1[[#This Row],[T1]:[T5]])-Table1[[#This Row],[Skott]])/Table1[[#This Row],[Skott]],"")</f>
        <v>0.2</v>
      </c>
      <c r="F402" s="27">
        <f>IFERROR(LEFT(Table1[[#This Row],[L]],1)*1,"")</f>
        <v>4</v>
      </c>
      <c r="G402" s="27">
        <f>IFERROR(RIGHT(LEFT(Table1[[#This Row],[L]],2),1)*1,"")</f>
        <v>3</v>
      </c>
      <c r="H402" s="27">
        <f>IFERROR(IF(Table1[[#This Row],[Skott]]=10,"",RIGHT(Table1[[#This Row],[L]],1))*1,"")</f>
        <v>5</v>
      </c>
      <c r="I402" s="27" t="str">
        <f>IFERROR(LEFT(Table1[[#This Row],[S]],1)*1,"")</f>
        <v/>
      </c>
      <c r="J402" s="27" t="str">
        <f>IFERROR(RIGHT(LEFT(Table1[[#This Row],[S]],2),1)*1,"")</f>
        <v/>
      </c>
      <c r="K402">
        <f>IF(Table1[[#This Row],[Plac]]="",0,IFERROR(VLOOKUP(Table1[[#This Row],[Plac]],Referens!$B$16:$C$28,2,0),1))</f>
        <v>10</v>
      </c>
      <c r="L402">
        <f>Table1[[#This Row],[Poäng]]</f>
        <v>10</v>
      </c>
      <c r="M402">
        <v>5</v>
      </c>
      <c r="N402">
        <v>34</v>
      </c>
      <c r="O402" t="s">
        <v>81</v>
      </c>
      <c r="P402" s="10" t="s">
        <v>82</v>
      </c>
      <c r="Q402" s="24">
        <v>435</v>
      </c>
      <c r="S402" s="25">
        <v>0.69305555555555554</v>
      </c>
      <c r="T402" s="25">
        <v>0.25</v>
      </c>
      <c r="U402" s="25">
        <v>0.94305555555555554</v>
      </c>
      <c r="V402" s="25">
        <v>0.27152777777777776</v>
      </c>
    </row>
    <row r="403" spans="1:23" ht="16.5" x14ac:dyDescent="0.25">
      <c r="A403" t="s">
        <v>406</v>
      </c>
      <c r="B403" t="s">
        <v>356</v>
      </c>
      <c r="C403">
        <v>10</v>
      </c>
      <c r="D403">
        <f>Table1[[#This Row],[Skott]]-SUM(Table1[[#This Row],[T1]:[T5]])</f>
        <v>9</v>
      </c>
      <c r="E403" s="29">
        <f>IFERROR(-(SUM(Table1[[#This Row],[T1]:[T5]])-Table1[[#This Row],[Skott]])/Table1[[#This Row],[Skott]],"")</f>
        <v>0.9</v>
      </c>
      <c r="F403" s="27">
        <f>IFERROR(LEFT(Table1[[#This Row],[L]],1)*1,"")</f>
        <v>1</v>
      </c>
      <c r="G403" s="27">
        <f>IFERROR(RIGHT(LEFT(Table1[[#This Row],[L]],2),1)*1,"")</f>
        <v>0</v>
      </c>
      <c r="H403" s="27" t="str">
        <f>IFERROR(IF(Table1[[#This Row],[Skott]]=10,"",RIGHT(Table1[[#This Row],[L]],1))*1,"")</f>
        <v/>
      </c>
      <c r="I403" s="27" t="str">
        <f>IFERROR(LEFT(Table1[[#This Row],[S]],1)*1,"")</f>
        <v/>
      </c>
      <c r="J403" s="27" t="str">
        <f>IFERROR(RIGHT(LEFT(Table1[[#This Row],[S]],2),1)*1,"")</f>
        <v/>
      </c>
      <c r="K403">
        <f>IF(Table1[[#This Row],[Plac]]="",0,IFERROR(VLOOKUP(Table1[[#This Row],[Plac]],Referens!$B$16:$C$28,2,0),1))</f>
        <v>0</v>
      </c>
      <c r="L403">
        <v>5</v>
      </c>
      <c r="M403" s="9"/>
      <c r="N403" s="9">
        <v>43</v>
      </c>
      <c r="O403" s="10" t="s">
        <v>62</v>
      </c>
      <c r="P403" s="10" t="s">
        <v>63</v>
      </c>
      <c r="Q403" s="23">
        <v>10</v>
      </c>
      <c r="R403" s="23"/>
      <c r="S403" s="11">
        <v>0.22152777777777777</v>
      </c>
      <c r="T403" s="10" t="s">
        <v>14</v>
      </c>
      <c r="U403" s="11">
        <v>0.22152777777777777</v>
      </c>
      <c r="V403" s="10" t="s">
        <v>14</v>
      </c>
      <c r="W403" s="10"/>
    </row>
    <row r="404" spans="1:23" ht="16.5" x14ac:dyDescent="0.25">
      <c r="A404" t="s">
        <v>69</v>
      </c>
      <c r="B404" t="s">
        <v>356</v>
      </c>
      <c r="C404">
        <v>15</v>
      </c>
      <c r="D404">
        <f>Table1[[#This Row],[Skott]]-SUM(Table1[[#This Row],[T1]:[T5]])</f>
        <v>9</v>
      </c>
      <c r="E404" s="29">
        <f>IFERROR(-(SUM(Table1[[#This Row],[T1]:[T5]])-Table1[[#This Row],[Skott]])/Table1[[#This Row],[Skott]],"")</f>
        <v>0.6</v>
      </c>
      <c r="F404" s="27">
        <f>IFERROR(LEFT(Table1[[#This Row],[L]],1)*1,"")</f>
        <v>2</v>
      </c>
      <c r="G404" s="27">
        <f>IFERROR(RIGHT(LEFT(Table1[[#This Row],[L]],2),1)*1,"")</f>
        <v>0</v>
      </c>
      <c r="H404" s="27">
        <f>IFERROR(IF(Table1[[#This Row],[Skott]]=10,"",RIGHT(Table1[[#This Row],[L]],1))*1,"")</f>
        <v>4</v>
      </c>
      <c r="I404" s="27" t="str">
        <f>IFERROR(LEFT(Table1[[#This Row],[S]],1)*1,"")</f>
        <v/>
      </c>
      <c r="J404" s="27" t="str">
        <f>IFERROR(RIGHT(LEFT(Table1[[#This Row],[S]],2),1)*1,"")</f>
        <v/>
      </c>
      <c r="K404">
        <f>IF(Table1[[#This Row],[Plac]]="",0,IFERROR(VLOOKUP(Table1[[#This Row],[Plac]],Referens!$B$16:$C$28,2,0),1))</f>
        <v>12</v>
      </c>
      <c r="L404">
        <f>Table1[[#This Row],[Poäng]]</f>
        <v>12</v>
      </c>
      <c r="M404" s="9">
        <v>3</v>
      </c>
      <c r="N404" s="9">
        <v>48</v>
      </c>
      <c r="O404" s="10" t="s">
        <v>72</v>
      </c>
      <c r="P404" s="10" t="s">
        <v>63</v>
      </c>
      <c r="Q404" s="23">
        <v>204</v>
      </c>
      <c r="R404" s="23"/>
      <c r="S404" s="11">
        <v>0.5756944444444444</v>
      </c>
      <c r="T404" s="11">
        <v>0.125</v>
      </c>
      <c r="U404" s="11">
        <v>0.7006944444444444</v>
      </c>
      <c r="V404" s="11">
        <v>5.0694444444444445E-2</v>
      </c>
      <c r="W404" s="10"/>
    </row>
    <row r="405" spans="1:23" ht="16.5" x14ac:dyDescent="0.25">
      <c r="A405" t="s">
        <v>485</v>
      </c>
      <c r="B405" t="s">
        <v>356</v>
      </c>
      <c r="C405">
        <v>20</v>
      </c>
      <c r="D405">
        <f>Table1[[#This Row],[Skott]]-SUM(Table1[[#This Row],[T1]:[T5]])</f>
        <v>4</v>
      </c>
      <c r="E405" s="29">
        <f>IFERROR(-(SUM(Table1[[#This Row],[T1]:[T5]])-Table1[[#This Row],[Skott]])/Table1[[#This Row],[Skott]],"")</f>
        <v>0.2</v>
      </c>
      <c r="F405" s="27">
        <f>IFERROR(LEFT(Table1[[#This Row],[L]],1)*1,"")</f>
        <v>5</v>
      </c>
      <c r="G405" s="27">
        <f>IFERROR(RIGHT(LEFT(Table1[[#This Row],[L]],2),1)*1,"")</f>
        <v>5</v>
      </c>
      <c r="H405" s="30"/>
      <c r="I405" s="27">
        <f>IFERROR(LEFT(Table1[[#This Row],[S]],1)*1,"")</f>
        <v>3</v>
      </c>
      <c r="J405" s="27">
        <f>IFERROR(RIGHT(LEFT(Table1[[#This Row],[S]],2),1)*1,"")</f>
        <v>3</v>
      </c>
      <c r="K405">
        <f>IF(Table1[[#This Row],[Plac]]="",0,IFERROR(VLOOKUP(Table1[[#This Row],[Plac]],Referens!$B$16:$C$28,2,0),1))</f>
        <v>11</v>
      </c>
      <c r="L405">
        <f>Table1[[#This Row],[Poäng]]</f>
        <v>11</v>
      </c>
      <c r="M405" s="9">
        <v>4</v>
      </c>
      <c r="N405" s="9">
        <v>102</v>
      </c>
      <c r="O405" s="10" t="s">
        <v>126</v>
      </c>
      <c r="P405" s="10" t="s">
        <v>63</v>
      </c>
      <c r="Q405" s="23">
        <v>55</v>
      </c>
      <c r="R405" s="23">
        <v>33</v>
      </c>
      <c r="S405" s="12">
        <v>1.0652777777777778</v>
      </c>
      <c r="T405" s="11">
        <v>0.5</v>
      </c>
      <c r="U405" s="12">
        <v>1.5652777777777778</v>
      </c>
      <c r="V405" s="11">
        <v>0.15</v>
      </c>
      <c r="W405" s="10"/>
    </row>
    <row r="406" spans="1:23" ht="16.5" x14ac:dyDescent="0.25">
      <c r="A406" t="s">
        <v>69</v>
      </c>
      <c r="B406" t="s">
        <v>355</v>
      </c>
      <c r="C406">
        <v>10</v>
      </c>
      <c r="D406">
        <f>Table1[[#This Row],[Skott]]-SUM(Table1[[#This Row],[T1]:[T5]])</f>
        <v>0</v>
      </c>
      <c r="E406" s="29">
        <f>IFERROR(-(SUM(Table1[[#This Row],[T1]:[T5]])-Table1[[#This Row],[Skott]])/Table1[[#This Row],[Skott]],"")</f>
        <v>0</v>
      </c>
      <c r="F406" s="27">
        <f>IFERROR(LEFT(Table1[[#This Row],[L]],1)*1,"")</f>
        <v>5</v>
      </c>
      <c r="G406" s="27">
        <f>IFERROR(RIGHT(LEFT(Table1[[#This Row],[L]],2),1)*1,"")</f>
        <v>5</v>
      </c>
      <c r="H406" s="27" t="str">
        <f>IFERROR(IF(Table1[[#This Row],[Skott]]=10,"",RIGHT(Table1[[#This Row],[L]],1))*1,"")</f>
        <v/>
      </c>
      <c r="I406" s="27" t="str">
        <f>IFERROR(LEFT(Table1[[#This Row],[S]],1)*1,"")</f>
        <v/>
      </c>
      <c r="J406" s="27" t="str">
        <f>IFERROR(RIGHT(LEFT(Table1[[#This Row],[S]],2),1)*1,"")</f>
        <v/>
      </c>
      <c r="K406">
        <f>IF(Table1[[#This Row],[Plac]]="",0,IFERROR(VLOOKUP(Table1[[#This Row],[Plac]],Referens!$B$16:$C$28,2,0),1))</f>
        <v>12</v>
      </c>
      <c r="L406">
        <f>Table1[[#This Row],[Poäng]]</f>
        <v>12</v>
      </c>
      <c r="M406">
        <v>3</v>
      </c>
      <c r="N406">
        <v>21</v>
      </c>
      <c r="O406" t="s">
        <v>72</v>
      </c>
      <c r="P406" s="10" t="s">
        <v>63</v>
      </c>
      <c r="Q406" s="24">
        <v>55</v>
      </c>
      <c r="S406" s="25">
        <v>0.82777777777777772</v>
      </c>
      <c r="T406" t="s">
        <v>14</v>
      </c>
      <c r="U406" s="25">
        <v>0.82777777777777772</v>
      </c>
      <c r="V406" s="25">
        <v>0.24444444444444444</v>
      </c>
    </row>
    <row r="407" spans="1:23" ht="16.5" x14ac:dyDescent="0.25">
      <c r="A407" t="s">
        <v>485</v>
      </c>
      <c r="B407" t="s">
        <v>355</v>
      </c>
      <c r="C407">
        <v>20</v>
      </c>
      <c r="D407">
        <f>Table1[[#This Row],[Skott]]-SUM(Table1[[#This Row],[T1]:[T5]])</f>
        <v>2</v>
      </c>
      <c r="E407" s="29">
        <f>IFERROR(-(SUM(Table1[[#This Row],[T1]:[T5]])-Table1[[#This Row],[Skott]])/Table1[[#This Row],[Skott]],"")</f>
        <v>0.1</v>
      </c>
      <c r="F407" s="27">
        <f>IFERROR(LEFT(Table1[[#This Row],[L]],1)*1,"")</f>
        <v>4</v>
      </c>
      <c r="G407" s="27">
        <f>IFERROR(RIGHT(LEFT(Table1[[#This Row],[L]],2),1)*1,"")</f>
        <v>4</v>
      </c>
      <c r="H407" s="30"/>
      <c r="I407" s="27">
        <f>IFERROR(LEFT(Table1[[#This Row],[S]],1)*1,"")</f>
        <v>5</v>
      </c>
      <c r="J407" s="27">
        <f>IFERROR(RIGHT(LEFT(Table1[[#This Row],[S]],2),1)*1,"")</f>
        <v>5</v>
      </c>
      <c r="K407">
        <f>IF(Table1[[#This Row],[Plac]]="",0,IFERROR(VLOOKUP(Table1[[#This Row],[Plac]],Referens!$B$16:$C$28,2,0),1))</f>
        <v>11</v>
      </c>
      <c r="L407">
        <f>Table1[[#This Row],[Poäng]]</f>
        <v>11</v>
      </c>
      <c r="M407">
        <v>4</v>
      </c>
      <c r="N407">
        <v>57</v>
      </c>
      <c r="O407" t="s">
        <v>126</v>
      </c>
      <c r="P407" s="10" t="s">
        <v>63</v>
      </c>
      <c r="Q407" s="24">
        <v>4</v>
      </c>
      <c r="R407" s="24">
        <v>5</v>
      </c>
      <c r="S407" s="26">
        <v>1.1604166666666667</v>
      </c>
      <c r="T407" s="25">
        <v>4.1666666666666664E-2</v>
      </c>
      <c r="U407" s="26">
        <v>1.2020833333333334</v>
      </c>
      <c r="V407" s="25">
        <v>0.18680555555555556</v>
      </c>
      <c r="W407" t="s">
        <v>339</v>
      </c>
    </row>
    <row r="408" spans="1:23" ht="16.5" x14ac:dyDescent="0.25">
      <c r="A408" t="s">
        <v>69</v>
      </c>
      <c r="B408" t="s">
        <v>454</v>
      </c>
      <c r="C408">
        <v>15</v>
      </c>
      <c r="D408">
        <f>Table1[[#This Row],[Skott]]-SUM(Table1[[#This Row],[T1]:[T5]])</f>
        <v>7</v>
      </c>
      <c r="E408" s="29">
        <f>IFERROR(-(SUM(Table1[[#This Row],[T1]:[T5]])-Table1[[#This Row],[Skott]])/Table1[[#This Row],[Skott]],"")</f>
        <v>0.46666666666666667</v>
      </c>
      <c r="F408" s="27">
        <f>IFERROR(LEFT(Table1[[#This Row],[L]],1)*1,"")</f>
        <v>3</v>
      </c>
      <c r="G408" s="27">
        <f>IFERROR(RIGHT(LEFT(Table1[[#This Row],[L]],2),1)*1,"")</f>
        <v>3</v>
      </c>
      <c r="H408" s="27">
        <f>IFERROR(IF(Table1[[#This Row],[Skott]]=10,"",RIGHT(Table1[[#This Row],[L]],1))*1,"")</f>
        <v>2</v>
      </c>
      <c r="I408" s="27" t="str">
        <f>IFERROR(LEFT(Table1[[#This Row],[S]],1)*1,"")</f>
        <v/>
      </c>
      <c r="J408" s="27" t="str">
        <f>IFERROR(RIGHT(LEFT(Table1[[#This Row],[S]],2),1)*1,"")</f>
        <v/>
      </c>
      <c r="K408">
        <f>IF(Table1[[#This Row],[Plac]]="",0,IFERROR(VLOOKUP(Table1[[#This Row],[Plac]],Referens!$B$16:$C$28,2,0),1))</f>
        <v>12</v>
      </c>
      <c r="L408">
        <f>Table1[[#This Row],[Poäng]]</f>
        <v>12</v>
      </c>
      <c r="M408">
        <v>3</v>
      </c>
      <c r="N408">
        <v>81</v>
      </c>
      <c r="O408" t="s">
        <v>72</v>
      </c>
      <c r="P408" s="10" t="s">
        <v>63</v>
      </c>
      <c r="Q408">
        <v>332</v>
      </c>
      <c r="R408"/>
      <c r="S408" s="25">
        <v>0.71319444444444446</v>
      </c>
      <c r="T408" s="25">
        <v>0.16666666666666666</v>
      </c>
      <c r="U408" s="25">
        <v>0.87986111111111109</v>
      </c>
      <c r="V408" s="25">
        <v>0.1388888888888889</v>
      </c>
    </row>
    <row r="409" spans="1:23" x14ac:dyDescent="0.25">
      <c r="A409" t="s">
        <v>0</v>
      </c>
      <c r="B409" t="s">
        <v>382</v>
      </c>
      <c r="C409">
        <v>10</v>
      </c>
      <c r="D409">
        <f>Table1[[#This Row],[Skott]]-SUM(Table1[[#This Row],[T1]:[T5]])</f>
        <v>1</v>
      </c>
      <c r="E409" s="29">
        <f>IFERROR(-(SUM(Table1[[#This Row],[T1]:[T5]])-Table1[[#This Row],[Skott]])/Table1[[#This Row],[Skott]],"")</f>
        <v>0.1</v>
      </c>
      <c r="F409" s="27">
        <f>IFERROR(LEFT(Table1[[#This Row],[L]],1)*1,"")</f>
        <v>5</v>
      </c>
      <c r="G409" s="27">
        <f>IFERROR(RIGHT(LEFT(Table1[[#This Row],[L]],2),1)*1,"")</f>
        <v>4</v>
      </c>
      <c r="H409" s="30"/>
      <c r="I409" s="27" t="str">
        <f>IFERROR(LEFT(Table1[[#This Row],[S]],1)*1,"")</f>
        <v/>
      </c>
      <c r="J409" s="27" t="str">
        <f>IFERROR(RIGHT(LEFT(Table1[[#This Row],[S]],2),1)*1,"")</f>
        <v/>
      </c>
      <c r="K409">
        <f>IF(Table1[[#This Row],[Plac]]="",0,IFERROR(VLOOKUP(Table1[[#This Row],[Plac]],Referens!$B$16:$C$28,2,0),1))</f>
        <v>12</v>
      </c>
      <c r="L409">
        <v>5</v>
      </c>
      <c r="M409">
        <v>3</v>
      </c>
      <c r="N409">
        <v>10</v>
      </c>
      <c r="O409" t="s">
        <v>371</v>
      </c>
      <c r="P409" t="s">
        <v>372</v>
      </c>
      <c r="Q409" s="24">
        <v>54</v>
      </c>
      <c r="S409" s="25">
        <v>0.80138888888888893</v>
      </c>
      <c r="T409" s="25">
        <v>0.1875</v>
      </c>
      <c r="U409" s="25">
        <v>0.98888888888888893</v>
      </c>
      <c r="V409" s="25">
        <v>0.22083333333333333</v>
      </c>
    </row>
    <row r="410" spans="1:23" x14ac:dyDescent="0.25">
      <c r="A410" t="s">
        <v>36</v>
      </c>
      <c r="B410" t="s">
        <v>382</v>
      </c>
      <c r="C410">
        <v>10</v>
      </c>
      <c r="D410">
        <f>Table1[[#This Row],[Skott]]-SUM(Table1[[#This Row],[T1]:[T5]])</f>
        <v>3</v>
      </c>
      <c r="E410" s="29">
        <f>IFERROR(-(SUM(Table1[[#This Row],[T1]:[T5]])-Table1[[#This Row],[Skott]])/Table1[[#This Row],[Skott]],"")</f>
        <v>0.3</v>
      </c>
      <c r="F410" s="27">
        <f>IFERROR(LEFT(Table1[[#This Row],[L]],1)*1,"")</f>
        <v>3</v>
      </c>
      <c r="G410" s="27">
        <f>IFERROR(RIGHT(LEFT(Table1[[#This Row],[L]],2),1)*1,"")</f>
        <v>4</v>
      </c>
      <c r="H410" s="30"/>
      <c r="I410" s="27" t="str">
        <f>IFERROR(LEFT(Table1[[#This Row],[S]],1)*1,"")</f>
        <v/>
      </c>
      <c r="J410" s="27" t="str">
        <f>IFERROR(RIGHT(LEFT(Table1[[#This Row],[S]],2),1)*1,"")</f>
        <v/>
      </c>
      <c r="K410">
        <f>IF(Table1[[#This Row],[Plac]]="",0,IFERROR(VLOOKUP(Table1[[#This Row],[Plac]],Referens!$B$16:$C$28,2,0),1))</f>
        <v>12</v>
      </c>
      <c r="L410">
        <v>5</v>
      </c>
      <c r="M410">
        <v>3</v>
      </c>
      <c r="N410">
        <v>17</v>
      </c>
      <c r="O410" t="s">
        <v>373</v>
      </c>
      <c r="P410" t="s">
        <v>372</v>
      </c>
      <c r="Q410" s="24">
        <v>34</v>
      </c>
      <c r="S410" s="25">
        <v>0.9145833333333333</v>
      </c>
      <c r="T410" s="25">
        <v>0.14583333333333334</v>
      </c>
      <c r="U410" s="25">
        <v>1.0604166666666666</v>
      </c>
      <c r="V410" s="25">
        <v>0.5131944444444444</v>
      </c>
    </row>
    <row r="411" spans="1:23" ht="16.5" x14ac:dyDescent="0.25">
      <c r="A411" t="s">
        <v>406</v>
      </c>
      <c r="B411" t="s">
        <v>382</v>
      </c>
      <c r="C411" s="31"/>
      <c r="D411" s="31"/>
      <c r="E411" s="32"/>
      <c r="F411" s="30"/>
      <c r="G411" s="30"/>
      <c r="H411" s="30"/>
      <c r="I411" s="30"/>
      <c r="J411" s="30"/>
      <c r="K411" s="31"/>
      <c r="L411">
        <v>5</v>
      </c>
      <c r="M411" s="9"/>
      <c r="N411">
        <v>51</v>
      </c>
      <c r="O411" t="s">
        <v>378</v>
      </c>
      <c r="P411" t="s">
        <v>372</v>
      </c>
      <c r="S411" s="25" t="s">
        <v>14</v>
      </c>
      <c r="T411" t="s">
        <v>14</v>
      </c>
      <c r="U411" s="25" t="s">
        <v>14</v>
      </c>
      <c r="V411" s="25"/>
      <c r="W411" t="s">
        <v>34</v>
      </c>
    </row>
    <row r="412" spans="1:23" x14ac:dyDescent="0.25">
      <c r="D412">
        <f>Table1[[#This Row],[Skott]]-SUM(Table1[[#This Row],[T1]:[T5]])</f>
        <v>0</v>
      </c>
      <c r="E412" s="29" t="str">
        <f>IFERROR(-(SUM(Table1[[#This Row],[T1]:[T5]])-Table1[[#This Row],[Skott]])/Table1[[#This Row],[Skott]],"")</f>
        <v/>
      </c>
      <c r="F412" s="27" t="str">
        <f>IFERROR(LEFT(Table1[[#This Row],[L]],1)*1,"")</f>
        <v/>
      </c>
      <c r="G412" s="27" t="str">
        <f>IFERROR(RIGHT(LEFT(Table1[[#This Row],[L]],2),1)*1,"")</f>
        <v/>
      </c>
      <c r="H412" s="27" t="str">
        <f>IFERROR(IF(Table1[[#This Row],[Skott]]=10,"",RIGHT(Table1[[#This Row],[L]],1))*1,"")</f>
        <v/>
      </c>
      <c r="I412" s="27" t="str">
        <f>IFERROR(LEFT(Table1[[#This Row],[S]],1)*1,"")</f>
        <v/>
      </c>
      <c r="J412" s="27" t="str">
        <f>IFERROR(RIGHT(LEFT(Table1[[#This Row],[S]],2),1)*1,"")</f>
        <v/>
      </c>
      <c r="K412">
        <f>IF(Table1[[#This Row],[Plac]]="",0,IFERROR(VLOOKUP(Table1[[#This Row],[Plac]],Referens!$B$16:$C$28,2,0),1))</f>
        <v>0</v>
      </c>
      <c r="L412">
        <f>Table1[[#This Row],[Poäng]]</f>
        <v>0</v>
      </c>
    </row>
    <row r="413" spans="1:23" x14ac:dyDescent="0.25">
      <c r="D413">
        <f>Table1[[#This Row],[Skott]]-SUM(Table1[[#This Row],[T1]:[T5]])</f>
        <v>0</v>
      </c>
      <c r="E413" s="29" t="str">
        <f>IFERROR(-(SUM(Table1[[#This Row],[T1]:[T5]])-Table1[[#This Row],[Skott]])/Table1[[#This Row],[Skott]],"")</f>
        <v/>
      </c>
      <c r="F413" s="27" t="str">
        <f>IFERROR(LEFT(Table1[[#This Row],[L]],1)*1,"")</f>
        <v/>
      </c>
      <c r="G413" s="27" t="str">
        <f>IFERROR(RIGHT(LEFT(Table1[[#This Row],[L]],2),1)*1,"")</f>
        <v/>
      </c>
      <c r="H413" s="27" t="str">
        <f>IFERROR(IF(Table1[[#This Row],[Skott]]=10,"",RIGHT(Table1[[#This Row],[L]],1))*1,"")</f>
        <v/>
      </c>
      <c r="I413" s="27" t="str">
        <f>IFERROR(LEFT(Table1[[#This Row],[S]],1)*1,"")</f>
        <v/>
      </c>
      <c r="J413" s="27" t="str">
        <f>IFERROR(RIGHT(LEFT(Table1[[#This Row],[S]],2),1)*1,"")</f>
        <v/>
      </c>
      <c r="K413">
        <f>IF(Table1[[#This Row],[Plac]]="",0,IFERROR(VLOOKUP(Table1[[#This Row],[Plac]],Referens!$B$16:$C$28,2,0),1))</f>
        <v>0</v>
      </c>
      <c r="L413">
        <f>Table1[[#This Row],[Poäng]]</f>
        <v>0</v>
      </c>
    </row>
    <row r="414" spans="1:23" x14ac:dyDescent="0.25">
      <c r="D414">
        <f>Table1[[#This Row],[Skott]]-SUM(Table1[[#This Row],[T1]:[T5]])</f>
        <v>0</v>
      </c>
      <c r="E414" s="29" t="str">
        <f>IFERROR(-(SUM(Table1[[#This Row],[T1]:[T5]])-Table1[[#This Row],[Skott]])/Table1[[#This Row],[Skott]],"")</f>
        <v/>
      </c>
      <c r="F414" s="27" t="str">
        <f>IFERROR(LEFT(Table1[[#This Row],[L]],1)*1,"")</f>
        <v/>
      </c>
      <c r="G414" s="27" t="str">
        <f>IFERROR(RIGHT(LEFT(Table1[[#This Row],[L]],2),1)*1,"")</f>
        <v/>
      </c>
      <c r="H414" s="27" t="str">
        <f>IFERROR(IF(Table1[[#This Row],[Skott]]=10,"",RIGHT(Table1[[#This Row],[L]],1))*1,"")</f>
        <v/>
      </c>
      <c r="I414" s="27" t="str">
        <f>IFERROR(LEFT(Table1[[#This Row],[S]],1)*1,"")</f>
        <v/>
      </c>
      <c r="J414" s="27" t="str">
        <f>IFERROR(RIGHT(LEFT(Table1[[#This Row],[S]],2),1)*1,"")</f>
        <v/>
      </c>
      <c r="K414">
        <f>IF(Table1[[#This Row],[Plac]]="",0,IFERROR(VLOOKUP(Table1[[#This Row],[Plac]],Referens!$B$16:$C$28,2,0),1))</f>
        <v>0</v>
      </c>
      <c r="L414">
        <f>Table1[[#This Row],[Poäng]]</f>
        <v>0</v>
      </c>
    </row>
    <row r="415" spans="1:23" x14ac:dyDescent="0.25">
      <c r="D415">
        <f>Table1[[#This Row],[Skott]]-SUM(Table1[[#This Row],[T1]:[T5]])</f>
        <v>0</v>
      </c>
      <c r="E415" s="29" t="str">
        <f>IFERROR(-(SUM(Table1[[#This Row],[T1]:[T5]])-Table1[[#This Row],[Skott]])/Table1[[#This Row],[Skott]],"")</f>
        <v/>
      </c>
      <c r="F415" s="27" t="str">
        <f>IFERROR(LEFT(Table1[[#This Row],[L]],1)*1,"")</f>
        <v/>
      </c>
      <c r="G415" s="27" t="str">
        <f>IFERROR(RIGHT(LEFT(Table1[[#This Row],[L]],2),1)*1,"")</f>
        <v/>
      </c>
      <c r="H415" s="27" t="str">
        <f>IFERROR(IF(Table1[[#This Row],[Skott]]=10,"",RIGHT(Table1[[#This Row],[L]],1))*1,"")</f>
        <v/>
      </c>
      <c r="I415" s="27" t="str">
        <f>IFERROR(LEFT(Table1[[#This Row],[S]],1)*1,"")</f>
        <v/>
      </c>
      <c r="J415" s="27" t="str">
        <f>IFERROR(RIGHT(LEFT(Table1[[#This Row],[S]],2),1)*1,"")</f>
        <v/>
      </c>
      <c r="K415">
        <f>IF(Table1[[#This Row],[Plac]]="",0,IFERROR(VLOOKUP(Table1[[#This Row],[Plac]],Referens!$B$16:$C$28,2,0),1))</f>
        <v>0</v>
      </c>
      <c r="L415">
        <f>Table1[[#This Row],[Poäng]]</f>
        <v>0</v>
      </c>
    </row>
    <row r="416" spans="1:23" x14ac:dyDescent="0.25">
      <c r="D416">
        <f>Table1[[#This Row],[Skott]]-SUM(Table1[[#This Row],[T1]:[T5]])</f>
        <v>0</v>
      </c>
      <c r="E416" s="29" t="str">
        <f>IFERROR(-(SUM(Table1[[#This Row],[T1]:[T5]])-Table1[[#This Row],[Skott]])/Table1[[#This Row],[Skott]],"")</f>
        <v/>
      </c>
      <c r="F416" s="27" t="str">
        <f>IFERROR(LEFT(Table1[[#This Row],[L]],1)*1,"")</f>
        <v/>
      </c>
      <c r="G416" s="27" t="str">
        <f>IFERROR(RIGHT(LEFT(Table1[[#This Row],[L]],2),1)*1,"")</f>
        <v/>
      </c>
      <c r="H416" s="27" t="str">
        <f>IFERROR(IF(Table1[[#This Row],[Skott]]=10,"",RIGHT(Table1[[#This Row],[L]],1))*1,"")</f>
        <v/>
      </c>
      <c r="I416" s="27" t="str">
        <f>IFERROR(LEFT(Table1[[#This Row],[S]],1)*1,"")</f>
        <v/>
      </c>
      <c r="J416" s="27" t="str">
        <f>IFERROR(RIGHT(LEFT(Table1[[#This Row],[S]],2),1)*1,"")</f>
        <v/>
      </c>
      <c r="K416">
        <f>IF(Table1[[#This Row],[Plac]]="",0,IFERROR(VLOOKUP(Table1[[#This Row],[Plac]],Referens!$B$16:$C$28,2,0),1))</f>
        <v>0</v>
      </c>
      <c r="L416">
        <f>Table1[[#This Row],[Poäng]]</f>
        <v>0</v>
      </c>
    </row>
    <row r="417" spans="4:12" x14ac:dyDescent="0.25">
      <c r="D417">
        <f>Table1[[#This Row],[Skott]]-SUM(Table1[[#This Row],[T1]:[T5]])</f>
        <v>0</v>
      </c>
      <c r="E417" s="29" t="str">
        <f>IFERROR(-(SUM(Table1[[#This Row],[T1]:[T5]])-Table1[[#This Row],[Skott]])/Table1[[#This Row],[Skott]],"")</f>
        <v/>
      </c>
      <c r="F417" s="27" t="str">
        <f>IFERROR(LEFT(Table1[[#This Row],[L]],1)*1,"")</f>
        <v/>
      </c>
      <c r="G417" s="27" t="str">
        <f>IFERROR(RIGHT(LEFT(Table1[[#This Row],[L]],2),1)*1,"")</f>
        <v/>
      </c>
      <c r="H417" s="27" t="str">
        <f>IFERROR(IF(Table1[[#This Row],[Skott]]=10,"",RIGHT(Table1[[#This Row],[L]],1))*1,"")</f>
        <v/>
      </c>
      <c r="I417" s="27" t="str">
        <f>IFERROR(LEFT(Table1[[#This Row],[S]],1)*1,"")</f>
        <v/>
      </c>
      <c r="J417" s="27" t="str">
        <f>IFERROR(RIGHT(LEFT(Table1[[#This Row],[S]],2),1)*1,"")</f>
        <v/>
      </c>
      <c r="K417">
        <f>IF(Table1[[#This Row],[Plac]]="",0,IFERROR(VLOOKUP(Table1[[#This Row],[Plac]],Referens!$B$16:$C$28,2,0),1))</f>
        <v>0</v>
      </c>
      <c r="L417">
        <f>Table1[[#This Row],[Poäng]]</f>
        <v>0</v>
      </c>
    </row>
    <row r="418" spans="4:12" x14ac:dyDescent="0.25">
      <c r="D418">
        <f>Table1[[#This Row],[Skott]]-SUM(Table1[[#This Row],[T1]:[T5]])</f>
        <v>0</v>
      </c>
      <c r="E418" s="29" t="str">
        <f>IFERROR(-(SUM(Table1[[#This Row],[T1]:[T5]])-Table1[[#This Row],[Skott]])/Table1[[#This Row],[Skott]],"")</f>
        <v/>
      </c>
      <c r="F418" s="27" t="str">
        <f>IFERROR(LEFT(Table1[[#This Row],[L]],1)*1,"")</f>
        <v/>
      </c>
      <c r="G418" s="27" t="str">
        <f>IFERROR(RIGHT(LEFT(Table1[[#This Row],[L]],2),1)*1,"")</f>
        <v/>
      </c>
      <c r="H418" s="27" t="str">
        <f>IFERROR(IF(Table1[[#This Row],[Skott]]=10,"",RIGHT(Table1[[#This Row],[L]],1))*1,"")</f>
        <v/>
      </c>
      <c r="I418" s="27" t="str">
        <f>IFERROR(LEFT(Table1[[#This Row],[S]],1)*1,"")</f>
        <v/>
      </c>
      <c r="J418" s="27" t="str">
        <f>IFERROR(RIGHT(LEFT(Table1[[#This Row],[S]],2),1)*1,"")</f>
        <v/>
      </c>
      <c r="K418">
        <f>IF(Table1[[#This Row],[Plac]]="",0,IFERROR(VLOOKUP(Table1[[#This Row],[Plac]],Referens!$B$16:$C$28,2,0),1))</f>
        <v>0</v>
      </c>
      <c r="L418">
        <f>Table1[[#This Row],[Poäng]]</f>
        <v>0</v>
      </c>
    </row>
    <row r="419" spans="4:12" x14ac:dyDescent="0.25">
      <c r="D419">
        <f>Table1[[#This Row],[Skott]]-SUM(Table1[[#This Row],[T1]:[T5]])</f>
        <v>0</v>
      </c>
      <c r="E419" s="29" t="str">
        <f>IFERROR(-(SUM(Table1[[#This Row],[T1]:[T5]])-Table1[[#This Row],[Skott]])/Table1[[#This Row],[Skott]],"")</f>
        <v/>
      </c>
      <c r="F419" s="27" t="str">
        <f>IFERROR(LEFT(Table1[[#This Row],[L]],1)*1,"")</f>
        <v/>
      </c>
      <c r="G419" s="27" t="str">
        <f>IFERROR(RIGHT(LEFT(Table1[[#This Row],[L]],2),1)*1,"")</f>
        <v/>
      </c>
      <c r="H419" s="27" t="str">
        <f>IFERROR(IF(Table1[[#This Row],[Skott]]=10,"",RIGHT(Table1[[#This Row],[L]],1))*1,"")</f>
        <v/>
      </c>
      <c r="I419" s="27" t="str">
        <f>IFERROR(LEFT(Table1[[#This Row],[S]],1)*1,"")</f>
        <v/>
      </c>
      <c r="J419" s="27" t="str">
        <f>IFERROR(RIGHT(LEFT(Table1[[#This Row],[S]],2),1)*1,"")</f>
        <v/>
      </c>
      <c r="K419">
        <f>IF(Table1[[#This Row],[Plac]]="",0,IFERROR(VLOOKUP(Table1[[#This Row],[Plac]],Referens!$B$16:$C$28,2,0),1))</f>
        <v>0</v>
      </c>
      <c r="L419">
        <f>Table1[[#This Row],[Poäng]]</f>
        <v>0</v>
      </c>
    </row>
    <row r="420" spans="4:12" x14ac:dyDescent="0.25">
      <c r="D420">
        <f>Table1[[#This Row],[Skott]]-SUM(Table1[[#This Row],[T1]:[T5]])</f>
        <v>0</v>
      </c>
      <c r="E420" s="29" t="str">
        <f>IFERROR(-(SUM(Table1[[#This Row],[T1]:[T5]])-Table1[[#This Row],[Skott]])/Table1[[#This Row],[Skott]],"")</f>
        <v/>
      </c>
      <c r="F420" s="27" t="str">
        <f>IFERROR(LEFT(Table1[[#This Row],[L]],1)*1,"")</f>
        <v/>
      </c>
      <c r="G420" s="27" t="str">
        <f>IFERROR(RIGHT(LEFT(Table1[[#This Row],[L]],2),1)*1,"")</f>
        <v/>
      </c>
      <c r="H420" s="27" t="str">
        <f>IFERROR(IF(Table1[[#This Row],[Skott]]=10,"",RIGHT(Table1[[#This Row],[L]],1))*1,"")</f>
        <v/>
      </c>
      <c r="I420" s="27" t="str">
        <f>IFERROR(LEFT(Table1[[#This Row],[S]],1)*1,"")</f>
        <v/>
      </c>
      <c r="J420" s="27" t="str">
        <f>IFERROR(RIGHT(LEFT(Table1[[#This Row],[S]],2),1)*1,"")</f>
        <v/>
      </c>
      <c r="K420">
        <f>IF(Table1[[#This Row],[Plac]]="",0,IFERROR(VLOOKUP(Table1[[#This Row],[Plac]],Referens!$B$16:$C$28,2,0),1))</f>
        <v>0</v>
      </c>
      <c r="L420">
        <f>Table1[[#This Row],[Poäng]]</f>
        <v>0</v>
      </c>
    </row>
    <row r="421" spans="4:12" x14ac:dyDescent="0.25">
      <c r="D421">
        <f>Table1[[#This Row],[Skott]]-SUM(Table1[[#This Row],[T1]:[T5]])</f>
        <v>0</v>
      </c>
      <c r="E421" s="29" t="str">
        <f>IFERROR(-(SUM(Table1[[#This Row],[T1]:[T5]])-Table1[[#This Row],[Skott]])/Table1[[#This Row],[Skott]],"")</f>
        <v/>
      </c>
      <c r="F421" s="27" t="str">
        <f>IFERROR(LEFT(Table1[[#This Row],[L]],1)*1,"")</f>
        <v/>
      </c>
      <c r="G421" s="27" t="str">
        <f>IFERROR(RIGHT(LEFT(Table1[[#This Row],[L]],2),1)*1,"")</f>
        <v/>
      </c>
      <c r="H421" s="27" t="str">
        <f>IFERROR(IF(Table1[[#This Row],[Skott]]=10,"",RIGHT(Table1[[#This Row],[L]],1))*1,"")</f>
        <v/>
      </c>
      <c r="I421" s="27" t="str">
        <f>IFERROR(LEFT(Table1[[#This Row],[S]],1)*1,"")</f>
        <v/>
      </c>
      <c r="J421" s="27" t="str">
        <f>IFERROR(RIGHT(LEFT(Table1[[#This Row],[S]],2),1)*1,"")</f>
        <v/>
      </c>
      <c r="K421">
        <f>IF(Table1[[#This Row],[Plac]]="",0,IFERROR(VLOOKUP(Table1[[#This Row],[Plac]],Referens!$B$16:$C$28,2,0),1))</f>
        <v>0</v>
      </c>
      <c r="L421">
        <f>Table1[[#This Row],[Poäng]]</f>
        <v>0</v>
      </c>
    </row>
    <row r="422" spans="4:12" x14ac:dyDescent="0.25">
      <c r="D422">
        <f>Table1[[#This Row],[Skott]]-SUM(Table1[[#This Row],[T1]:[T5]])</f>
        <v>0</v>
      </c>
      <c r="E422" s="29" t="str">
        <f>IFERROR(-(SUM(Table1[[#This Row],[T1]:[T5]])-Table1[[#This Row],[Skott]])/Table1[[#This Row],[Skott]],"")</f>
        <v/>
      </c>
      <c r="F422" s="27" t="str">
        <f>IFERROR(LEFT(Table1[[#This Row],[L]],1)*1,"")</f>
        <v/>
      </c>
      <c r="G422" s="27" t="str">
        <f>IFERROR(RIGHT(LEFT(Table1[[#This Row],[L]],2),1)*1,"")</f>
        <v/>
      </c>
      <c r="H422" s="27" t="str">
        <f>IFERROR(IF(Table1[[#This Row],[Skott]]=10,"",RIGHT(Table1[[#This Row],[L]],1))*1,"")</f>
        <v/>
      </c>
      <c r="I422" s="27" t="str">
        <f>IFERROR(LEFT(Table1[[#This Row],[S]],1)*1,"")</f>
        <v/>
      </c>
      <c r="J422" s="27" t="str">
        <f>IFERROR(RIGHT(LEFT(Table1[[#This Row],[S]],2),1)*1,"")</f>
        <v/>
      </c>
      <c r="K422">
        <f>IF(Table1[[#This Row],[Plac]]="",0,IFERROR(VLOOKUP(Table1[[#This Row],[Plac]],Referens!$B$16:$C$28,2,0),1))</f>
        <v>0</v>
      </c>
      <c r="L422">
        <f>Table1[[#This Row],[Poäng]]</f>
        <v>0</v>
      </c>
    </row>
    <row r="423" spans="4:12" x14ac:dyDescent="0.25">
      <c r="D423">
        <f>Table1[[#This Row],[Skott]]-SUM(Table1[[#This Row],[T1]:[T5]])</f>
        <v>0</v>
      </c>
      <c r="E423" s="29" t="str">
        <f>IFERROR(-(SUM(Table1[[#This Row],[T1]:[T5]])-Table1[[#This Row],[Skott]])/Table1[[#This Row],[Skott]],"")</f>
        <v/>
      </c>
      <c r="F423" s="27" t="str">
        <f>IFERROR(LEFT(Table1[[#This Row],[L]],1)*1,"")</f>
        <v/>
      </c>
      <c r="G423" s="27" t="str">
        <f>IFERROR(RIGHT(LEFT(Table1[[#This Row],[L]],2),1)*1,"")</f>
        <v/>
      </c>
      <c r="H423" s="27" t="str">
        <f>IFERROR(IF(Table1[[#This Row],[Skott]]=10,"",RIGHT(Table1[[#This Row],[L]],1))*1,"")</f>
        <v/>
      </c>
      <c r="I423" s="27" t="str">
        <f>IFERROR(LEFT(Table1[[#This Row],[S]],1)*1,"")</f>
        <v/>
      </c>
      <c r="J423" s="27" t="str">
        <f>IFERROR(RIGHT(LEFT(Table1[[#This Row],[S]],2),1)*1,"")</f>
        <v/>
      </c>
      <c r="K423">
        <f>IF(Table1[[#This Row],[Plac]]="",0,IFERROR(VLOOKUP(Table1[[#This Row],[Plac]],Referens!$B$16:$C$28,2,0),1))</f>
        <v>0</v>
      </c>
      <c r="L423">
        <f>Table1[[#This Row],[Poäng]]</f>
        <v>0</v>
      </c>
    </row>
    <row r="424" spans="4:12" x14ac:dyDescent="0.25">
      <c r="D424">
        <f>Table1[[#This Row],[Skott]]-SUM(Table1[[#This Row],[T1]:[T5]])</f>
        <v>0</v>
      </c>
      <c r="E424" s="29" t="str">
        <f>IFERROR(-(SUM(Table1[[#This Row],[T1]:[T5]])-Table1[[#This Row],[Skott]])/Table1[[#This Row],[Skott]],"")</f>
        <v/>
      </c>
      <c r="F424" s="27" t="str">
        <f>IFERROR(LEFT(Table1[[#This Row],[L]],1)*1,"")</f>
        <v/>
      </c>
      <c r="G424" s="27" t="str">
        <f>IFERROR(RIGHT(LEFT(Table1[[#This Row],[L]],2),1)*1,"")</f>
        <v/>
      </c>
      <c r="H424" s="27" t="str">
        <f>IFERROR(IF(Table1[[#This Row],[Skott]]=10,"",RIGHT(Table1[[#This Row],[L]],1))*1,"")</f>
        <v/>
      </c>
      <c r="I424" s="27" t="str">
        <f>IFERROR(LEFT(Table1[[#This Row],[S]],1)*1,"")</f>
        <v/>
      </c>
      <c r="J424" s="27" t="str">
        <f>IFERROR(RIGHT(LEFT(Table1[[#This Row],[S]],2),1)*1,"")</f>
        <v/>
      </c>
      <c r="K424">
        <f>IF(Table1[[#This Row],[Plac]]="",0,IFERROR(VLOOKUP(Table1[[#This Row],[Plac]],Referens!$B$16:$C$28,2,0),1))</f>
        <v>0</v>
      </c>
      <c r="L424">
        <f>Table1[[#This Row],[Poäng]]</f>
        <v>0</v>
      </c>
    </row>
    <row r="425" spans="4:12" x14ac:dyDescent="0.25">
      <c r="D425">
        <f>Table1[[#This Row],[Skott]]-SUM(Table1[[#This Row],[T1]:[T5]])</f>
        <v>0</v>
      </c>
      <c r="E425" s="29" t="str">
        <f>IFERROR(-(SUM(Table1[[#This Row],[T1]:[T5]])-Table1[[#This Row],[Skott]])/Table1[[#This Row],[Skott]],"")</f>
        <v/>
      </c>
      <c r="F425" s="27" t="str">
        <f>IFERROR(LEFT(Table1[[#This Row],[L]],1)*1,"")</f>
        <v/>
      </c>
      <c r="G425" s="27" t="str">
        <f>IFERROR(RIGHT(LEFT(Table1[[#This Row],[L]],2),1)*1,"")</f>
        <v/>
      </c>
      <c r="H425" s="27" t="str">
        <f>IFERROR(IF(Table1[[#This Row],[Skott]]=10,"",RIGHT(Table1[[#This Row],[L]],1))*1,"")</f>
        <v/>
      </c>
      <c r="I425" s="27" t="str">
        <f>IFERROR(LEFT(Table1[[#This Row],[S]],1)*1,"")</f>
        <v/>
      </c>
      <c r="J425" s="27" t="str">
        <f>IFERROR(RIGHT(LEFT(Table1[[#This Row],[S]],2),1)*1,"")</f>
        <v/>
      </c>
      <c r="K425">
        <f>IF(Table1[[#This Row],[Plac]]="",0,IFERROR(VLOOKUP(Table1[[#This Row],[Plac]],Referens!$B$16:$C$28,2,0),1))</f>
        <v>0</v>
      </c>
      <c r="L425">
        <f>Table1[[#This Row],[Poäng]]</f>
        <v>0</v>
      </c>
    </row>
    <row r="426" spans="4:12" x14ac:dyDescent="0.25">
      <c r="D426">
        <f>Table1[[#This Row],[Skott]]-SUM(Table1[[#This Row],[T1]:[T5]])</f>
        <v>0</v>
      </c>
      <c r="E426" s="29" t="str">
        <f>IFERROR(-(SUM(Table1[[#This Row],[T1]:[T5]])-Table1[[#This Row],[Skott]])/Table1[[#This Row],[Skott]],"")</f>
        <v/>
      </c>
      <c r="F426" s="27" t="str">
        <f>IFERROR(LEFT(Table1[[#This Row],[L]],1)*1,"")</f>
        <v/>
      </c>
      <c r="G426" s="27" t="str">
        <f>IFERROR(RIGHT(LEFT(Table1[[#This Row],[L]],2),1)*1,"")</f>
        <v/>
      </c>
      <c r="H426" s="27" t="str">
        <f>IFERROR(IF(Table1[[#This Row],[Skott]]=10,"",RIGHT(Table1[[#This Row],[L]],1))*1,"")</f>
        <v/>
      </c>
      <c r="I426" s="27" t="str">
        <f>IFERROR(LEFT(Table1[[#This Row],[S]],1)*1,"")</f>
        <v/>
      </c>
      <c r="J426" s="27" t="str">
        <f>IFERROR(RIGHT(LEFT(Table1[[#This Row],[S]],2),1)*1,"")</f>
        <v/>
      </c>
      <c r="K426">
        <f>IF(Table1[[#This Row],[Plac]]="",0,IFERROR(VLOOKUP(Table1[[#This Row],[Plac]],Referens!$B$16:$C$28,2,0),1))</f>
        <v>0</v>
      </c>
      <c r="L426">
        <f>Table1[[#This Row],[Poäng]]</f>
        <v>0</v>
      </c>
    </row>
    <row r="427" spans="4:12" x14ac:dyDescent="0.25">
      <c r="D427">
        <f>Table1[[#This Row],[Skott]]-SUM(Table1[[#This Row],[T1]:[T5]])</f>
        <v>0</v>
      </c>
      <c r="E427" s="29" t="str">
        <f>IFERROR(-(SUM(Table1[[#This Row],[T1]:[T5]])-Table1[[#This Row],[Skott]])/Table1[[#This Row],[Skott]],"")</f>
        <v/>
      </c>
      <c r="F427" s="27" t="str">
        <f>IFERROR(LEFT(Table1[[#This Row],[L]],1)*1,"")</f>
        <v/>
      </c>
      <c r="G427" s="27" t="str">
        <f>IFERROR(RIGHT(LEFT(Table1[[#This Row],[L]],2),1)*1,"")</f>
        <v/>
      </c>
      <c r="H427" s="27" t="str">
        <f>IFERROR(IF(Table1[[#This Row],[Skott]]=10,"",RIGHT(Table1[[#This Row],[L]],1))*1,"")</f>
        <v/>
      </c>
      <c r="I427" s="27" t="str">
        <f>IFERROR(LEFT(Table1[[#This Row],[S]],1)*1,"")</f>
        <v/>
      </c>
      <c r="J427" s="27" t="str">
        <f>IFERROR(RIGHT(LEFT(Table1[[#This Row],[S]],2),1)*1,"")</f>
        <v/>
      </c>
      <c r="K427">
        <f>IF(Table1[[#This Row],[Plac]]="",0,IFERROR(VLOOKUP(Table1[[#This Row],[Plac]],Referens!$B$16:$C$28,2,0),1))</f>
        <v>0</v>
      </c>
      <c r="L427">
        <f>Table1[[#This Row],[Poäng]]</f>
        <v>0</v>
      </c>
    </row>
    <row r="428" spans="4:12" x14ac:dyDescent="0.25">
      <c r="D428">
        <f>Table1[[#This Row],[Skott]]-SUM(Table1[[#This Row],[T1]:[T5]])</f>
        <v>0</v>
      </c>
      <c r="E428" s="29" t="str">
        <f>IFERROR(-(SUM(Table1[[#This Row],[T1]:[T5]])-Table1[[#This Row],[Skott]])/Table1[[#This Row],[Skott]],"")</f>
        <v/>
      </c>
      <c r="F428" s="27" t="str">
        <f>IFERROR(LEFT(Table1[[#This Row],[L]],1)*1,"")</f>
        <v/>
      </c>
      <c r="G428" s="27" t="str">
        <f>IFERROR(RIGHT(LEFT(Table1[[#This Row],[L]],2),1)*1,"")</f>
        <v/>
      </c>
      <c r="H428" s="27" t="str">
        <f>IFERROR(IF(Table1[[#This Row],[Skott]]=10,"",RIGHT(Table1[[#This Row],[L]],1))*1,"")</f>
        <v/>
      </c>
      <c r="I428" s="27" t="str">
        <f>IFERROR(LEFT(Table1[[#This Row],[S]],1)*1,"")</f>
        <v/>
      </c>
      <c r="J428" s="27" t="str">
        <f>IFERROR(RIGHT(LEFT(Table1[[#This Row],[S]],2),1)*1,"")</f>
        <v/>
      </c>
      <c r="K428">
        <f>IF(Table1[[#This Row],[Plac]]="",0,IFERROR(VLOOKUP(Table1[[#This Row],[Plac]],Referens!$B$16:$C$28,2,0),1))</f>
        <v>0</v>
      </c>
      <c r="L428">
        <f>Table1[[#This Row],[Poäng]]</f>
        <v>0</v>
      </c>
    </row>
    <row r="429" spans="4:12" x14ac:dyDescent="0.25">
      <c r="D429">
        <f>Table1[[#This Row],[Skott]]-SUM(Table1[[#This Row],[T1]:[T5]])</f>
        <v>0</v>
      </c>
      <c r="E429" s="29" t="str">
        <f>IFERROR(-(SUM(Table1[[#This Row],[T1]:[T5]])-Table1[[#This Row],[Skott]])/Table1[[#This Row],[Skott]],"")</f>
        <v/>
      </c>
      <c r="F429" s="27" t="str">
        <f>IFERROR(LEFT(Table1[[#This Row],[L]],1)*1,"")</f>
        <v/>
      </c>
      <c r="G429" s="27" t="str">
        <f>IFERROR(RIGHT(LEFT(Table1[[#This Row],[L]],2),1)*1,"")</f>
        <v/>
      </c>
      <c r="H429" s="27" t="str">
        <f>IFERROR(IF(Table1[[#This Row],[Skott]]=10,"",RIGHT(Table1[[#This Row],[L]],1))*1,"")</f>
        <v/>
      </c>
      <c r="I429" s="27" t="str">
        <f>IFERROR(LEFT(Table1[[#This Row],[S]],1)*1,"")</f>
        <v/>
      </c>
      <c r="J429" s="27" t="str">
        <f>IFERROR(RIGHT(LEFT(Table1[[#This Row],[S]],2),1)*1,"")</f>
        <v/>
      </c>
      <c r="K429">
        <f>IF(Table1[[#This Row],[Plac]]="",0,IFERROR(VLOOKUP(Table1[[#This Row],[Plac]],Referens!$B$16:$C$28,2,0),1))</f>
        <v>0</v>
      </c>
      <c r="L429">
        <f>Table1[[#This Row],[Poäng]]</f>
        <v>0</v>
      </c>
    </row>
    <row r="430" spans="4:12" x14ac:dyDescent="0.25">
      <c r="D430">
        <f>Table1[[#This Row],[Skott]]-SUM(Table1[[#This Row],[T1]:[T5]])</f>
        <v>0</v>
      </c>
      <c r="E430" s="29" t="str">
        <f>IFERROR(-(SUM(Table1[[#This Row],[T1]:[T5]])-Table1[[#This Row],[Skott]])/Table1[[#This Row],[Skott]],"")</f>
        <v/>
      </c>
      <c r="F430" s="27" t="str">
        <f>IFERROR(LEFT(Table1[[#This Row],[L]],1)*1,"")</f>
        <v/>
      </c>
      <c r="G430" s="27" t="str">
        <f>IFERROR(RIGHT(LEFT(Table1[[#This Row],[L]],2),1)*1,"")</f>
        <v/>
      </c>
      <c r="H430" s="27" t="str">
        <f>IFERROR(IF(Table1[[#This Row],[Skott]]=10,"",RIGHT(Table1[[#This Row],[L]],1))*1,"")</f>
        <v/>
      </c>
      <c r="I430" s="27" t="str">
        <f>IFERROR(LEFT(Table1[[#This Row],[S]],1)*1,"")</f>
        <v/>
      </c>
      <c r="J430" s="27" t="str">
        <f>IFERROR(RIGHT(LEFT(Table1[[#This Row],[S]],2),1)*1,"")</f>
        <v/>
      </c>
      <c r="K430">
        <f>IF(Table1[[#This Row],[Plac]]="",0,IFERROR(VLOOKUP(Table1[[#This Row],[Plac]],Referens!$B$16:$C$28,2,0),1))</f>
        <v>0</v>
      </c>
      <c r="L430">
        <f>Table1[[#This Row],[Poäng]]</f>
        <v>0</v>
      </c>
    </row>
    <row r="431" spans="4:12" x14ac:dyDescent="0.25">
      <c r="D431">
        <f>Table1[[#This Row],[Skott]]-SUM(Table1[[#This Row],[T1]:[T5]])</f>
        <v>0</v>
      </c>
      <c r="E431" s="29" t="str">
        <f>IFERROR(-(SUM(Table1[[#This Row],[T1]:[T5]])-Table1[[#This Row],[Skott]])/Table1[[#This Row],[Skott]],"")</f>
        <v/>
      </c>
      <c r="F431" s="27" t="str">
        <f>IFERROR(LEFT(Table1[[#This Row],[L]],1)*1,"")</f>
        <v/>
      </c>
      <c r="G431" s="27" t="str">
        <f>IFERROR(RIGHT(LEFT(Table1[[#This Row],[L]],2),1)*1,"")</f>
        <v/>
      </c>
      <c r="H431" s="27" t="str">
        <f>IFERROR(IF(Table1[[#This Row],[Skott]]=10,"",RIGHT(Table1[[#This Row],[L]],1))*1,"")</f>
        <v/>
      </c>
      <c r="I431" s="27" t="str">
        <f>IFERROR(LEFT(Table1[[#This Row],[S]],1)*1,"")</f>
        <v/>
      </c>
      <c r="J431" s="27" t="str">
        <f>IFERROR(RIGHT(LEFT(Table1[[#This Row],[S]],2),1)*1,"")</f>
        <v/>
      </c>
      <c r="K431">
        <f>IF(Table1[[#This Row],[Plac]]="",0,IFERROR(VLOOKUP(Table1[[#This Row],[Plac]],Referens!$B$16:$C$28,2,0),1))</f>
        <v>0</v>
      </c>
      <c r="L431">
        <f>Table1[[#This Row],[Poäng]]</f>
        <v>0</v>
      </c>
    </row>
    <row r="432" spans="4:12" x14ac:dyDescent="0.25">
      <c r="D432">
        <f>Table1[[#This Row],[Skott]]-SUM(Table1[[#This Row],[T1]:[T5]])</f>
        <v>0</v>
      </c>
      <c r="E432" s="29" t="str">
        <f>IFERROR(-(SUM(Table1[[#This Row],[T1]:[T5]])-Table1[[#This Row],[Skott]])/Table1[[#This Row],[Skott]],"")</f>
        <v/>
      </c>
      <c r="F432" s="27" t="str">
        <f>IFERROR(LEFT(Table1[[#This Row],[L]],1)*1,"")</f>
        <v/>
      </c>
      <c r="G432" s="27" t="str">
        <f>IFERROR(RIGHT(LEFT(Table1[[#This Row],[L]],2),1)*1,"")</f>
        <v/>
      </c>
      <c r="H432" s="27" t="str">
        <f>IFERROR(IF(Table1[[#This Row],[Skott]]=10,"",RIGHT(Table1[[#This Row],[L]],1))*1,"")</f>
        <v/>
      </c>
      <c r="I432" s="27" t="str">
        <f>IFERROR(LEFT(Table1[[#This Row],[S]],1)*1,"")</f>
        <v/>
      </c>
      <c r="J432" s="27" t="str">
        <f>IFERROR(RIGHT(LEFT(Table1[[#This Row],[S]],2),1)*1,"")</f>
        <v/>
      </c>
      <c r="K432">
        <f>IF(Table1[[#This Row],[Plac]]="",0,IFERROR(VLOOKUP(Table1[[#This Row],[Plac]],Referens!$B$16:$C$28,2,0),1))</f>
        <v>0</v>
      </c>
      <c r="L432">
        <f>Table1[[#This Row],[Poäng]]</f>
        <v>0</v>
      </c>
    </row>
  </sheetData>
  <phoneticPr fontId="2" type="noConversion"/>
  <pageMargins left="0.7" right="0.7" top="0.75" bottom="0.75" header="0.3" footer="0.3"/>
  <pageSetup paperSize="0"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6892E-2CC2-42D4-9FEE-3A36FC175A45}">
  <dimension ref="A2:C47"/>
  <sheetViews>
    <sheetView showGridLines="0" workbookViewId="0">
      <selection activeCell="B16" sqref="B16:C28"/>
    </sheetView>
  </sheetViews>
  <sheetFormatPr defaultRowHeight="15" x14ac:dyDescent="0.25"/>
  <cols>
    <col min="1" max="1" width="95.140625" customWidth="1"/>
    <col min="2" max="3" width="3" bestFit="1" customWidth="1"/>
    <col min="5" max="5" width="22.7109375" bestFit="1" customWidth="1"/>
    <col min="12" max="12" width="116" customWidth="1"/>
  </cols>
  <sheetData>
    <row r="2" spans="1:3" ht="23.25" x14ac:dyDescent="0.25">
      <c r="A2" s="2" t="s">
        <v>149</v>
      </c>
    </row>
    <row r="3" spans="1:3" ht="45" x14ac:dyDescent="0.25">
      <c r="A3" s="3" t="s">
        <v>150</v>
      </c>
    </row>
    <row r="4" spans="1:3" x14ac:dyDescent="0.25">
      <c r="A4" s="4"/>
    </row>
    <row r="5" spans="1:3" x14ac:dyDescent="0.25">
      <c r="A5" s="5" t="s">
        <v>151</v>
      </c>
    </row>
    <row r="6" spans="1:3" x14ac:dyDescent="0.25">
      <c r="A6" s="5" t="s">
        <v>152</v>
      </c>
    </row>
    <row r="7" spans="1:3" x14ac:dyDescent="0.25">
      <c r="A7" s="5" t="s">
        <v>153</v>
      </c>
    </row>
    <row r="8" spans="1:3" x14ac:dyDescent="0.25">
      <c r="A8" s="5" t="s">
        <v>154</v>
      </c>
    </row>
    <row r="10" spans="1:3" x14ac:dyDescent="0.25">
      <c r="A10" s="3" t="s">
        <v>155</v>
      </c>
    </row>
    <row r="11" spans="1:3" x14ac:dyDescent="0.25">
      <c r="A11" s="3" t="s">
        <v>156</v>
      </c>
    </row>
    <row r="12" spans="1:3" ht="45" x14ac:dyDescent="0.25">
      <c r="A12" s="3" t="s">
        <v>157</v>
      </c>
    </row>
    <row r="13" spans="1:3" ht="45" x14ac:dyDescent="0.25">
      <c r="A13" s="3" t="s">
        <v>158</v>
      </c>
    </row>
    <row r="14" spans="1:3" ht="18" x14ac:dyDescent="0.25">
      <c r="A14" s="6" t="s">
        <v>159</v>
      </c>
    </row>
    <row r="15" spans="1:3" x14ac:dyDescent="0.25">
      <c r="A15" s="3" t="s">
        <v>160</v>
      </c>
    </row>
    <row r="16" spans="1:3" x14ac:dyDescent="0.25">
      <c r="A16" s="3" t="s">
        <v>134</v>
      </c>
      <c r="B16" s="39">
        <v>1</v>
      </c>
      <c r="C16" s="39">
        <v>15</v>
      </c>
    </row>
    <row r="17" spans="1:3" x14ac:dyDescent="0.25">
      <c r="A17" s="3" t="s">
        <v>135</v>
      </c>
      <c r="B17" s="39">
        <v>2</v>
      </c>
      <c r="C17" s="39">
        <v>13</v>
      </c>
    </row>
    <row r="18" spans="1:3" x14ac:dyDescent="0.25">
      <c r="A18" s="3" t="s">
        <v>136</v>
      </c>
      <c r="B18" s="39">
        <v>3</v>
      </c>
      <c r="C18" s="39">
        <v>12</v>
      </c>
    </row>
    <row r="19" spans="1:3" x14ac:dyDescent="0.25">
      <c r="A19" s="3" t="s">
        <v>137</v>
      </c>
      <c r="B19" s="39">
        <v>4</v>
      </c>
      <c r="C19" s="39">
        <v>11</v>
      </c>
    </row>
    <row r="20" spans="1:3" x14ac:dyDescent="0.25">
      <c r="A20" s="3" t="s">
        <v>138</v>
      </c>
      <c r="B20" s="39">
        <v>5</v>
      </c>
      <c r="C20" s="39">
        <v>10</v>
      </c>
    </row>
    <row r="21" spans="1:3" x14ac:dyDescent="0.25">
      <c r="A21" s="3" t="s">
        <v>139</v>
      </c>
      <c r="B21" s="39">
        <v>6</v>
      </c>
      <c r="C21" s="39">
        <v>9</v>
      </c>
    </row>
    <row r="22" spans="1:3" x14ac:dyDescent="0.25">
      <c r="A22" s="3" t="s">
        <v>140</v>
      </c>
      <c r="B22" s="39">
        <v>7</v>
      </c>
      <c r="C22" s="39">
        <v>8</v>
      </c>
    </row>
    <row r="23" spans="1:3" x14ac:dyDescent="0.25">
      <c r="A23" s="3" t="s">
        <v>141</v>
      </c>
      <c r="B23" s="39">
        <v>8</v>
      </c>
      <c r="C23" s="39">
        <v>7</v>
      </c>
    </row>
    <row r="24" spans="1:3" x14ac:dyDescent="0.25">
      <c r="A24" s="3" t="s">
        <v>142</v>
      </c>
      <c r="B24" s="39">
        <v>9</v>
      </c>
      <c r="C24" s="39">
        <v>6</v>
      </c>
    </row>
    <row r="25" spans="1:3" x14ac:dyDescent="0.25">
      <c r="A25" s="3" t="s">
        <v>143</v>
      </c>
      <c r="B25" s="39">
        <v>10</v>
      </c>
      <c r="C25" s="39">
        <v>5</v>
      </c>
    </row>
    <row r="26" spans="1:3" x14ac:dyDescent="0.25">
      <c r="A26" s="3" t="s">
        <v>144</v>
      </c>
      <c r="B26" s="39">
        <v>11</v>
      </c>
      <c r="C26" s="39">
        <v>4</v>
      </c>
    </row>
    <row r="27" spans="1:3" x14ac:dyDescent="0.25">
      <c r="A27" s="3" t="s">
        <v>145</v>
      </c>
      <c r="B27" s="39">
        <v>12</v>
      </c>
      <c r="C27" s="39">
        <v>3</v>
      </c>
    </row>
    <row r="28" spans="1:3" x14ac:dyDescent="0.25">
      <c r="A28" s="3" t="s">
        <v>146</v>
      </c>
      <c r="B28" s="39">
        <v>13</v>
      </c>
      <c r="C28" s="39">
        <v>2</v>
      </c>
    </row>
    <row r="29" spans="1:3" x14ac:dyDescent="0.25">
      <c r="A29" s="3" t="s">
        <v>147</v>
      </c>
    </row>
    <row r="30" spans="1:3" x14ac:dyDescent="0.25">
      <c r="A30" s="3" t="s">
        <v>148</v>
      </c>
    </row>
    <row r="31" spans="1:3" ht="45" x14ac:dyDescent="0.25">
      <c r="A31" s="3" t="s">
        <v>161</v>
      </c>
    </row>
    <row r="32" spans="1:3" ht="18" x14ac:dyDescent="0.25">
      <c r="A32" s="6" t="s">
        <v>162</v>
      </c>
    </row>
    <row r="33" spans="1:1" x14ac:dyDescent="0.25">
      <c r="A33" s="4"/>
    </row>
    <row r="34" spans="1:1" x14ac:dyDescent="0.25">
      <c r="A34" s="5" t="s">
        <v>163</v>
      </c>
    </row>
    <row r="35" spans="1:1" ht="30" x14ac:dyDescent="0.25">
      <c r="A35" s="5" t="s">
        <v>164</v>
      </c>
    </row>
    <row r="36" spans="1:1" x14ac:dyDescent="0.25">
      <c r="A36" s="5" t="s">
        <v>165</v>
      </c>
    </row>
    <row r="37" spans="1:1" x14ac:dyDescent="0.25">
      <c r="A37" s="5" t="s">
        <v>166</v>
      </c>
    </row>
    <row r="38" spans="1:1" x14ac:dyDescent="0.25">
      <c r="A38" s="7" t="s">
        <v>167</v>
      </c>
    </row>
    <row r="39" spans="1:1" ht="30" x14ac:dyDescent="0.25">
      <c r="A39" s="7" t="s">
        <v>168</v>
      </c>
    </row>
    <row r="40" spans="1:1" x14ac:dyDescent="0.25">
      <c r="A40" s="7" t="s">
        <v>169</v>
      </c>
    </row>
    <row r="41" spans="1:1" x14ac:dyDescent="0.25">
      <c r="A41" s="7" t="s">
        <v>170</v>
      </c>
    </row>
    <row r="42" spans="1:1" x14ac:dyDescent="0.25">
      <c r="A42" s="7" t="s">
        <v>171</v>
      </c>
    </row>
    <row r="43" spans="1:1" ht="45" x14ac:dyDescent="0.25">
      <c r="A43" s="5" t="s">
        <v>172</v>
      </c>
    </row>
    <row r="44" spans="1:1" ht="30" x14ac:dyDescent="0.25">
      <c r="A44" s="5" t="s">
        <v>173</v>
      </c>
    </row>
    <row r="45" spans="1:1" x14ac:dyDescent="0.25">
      <c r="A45" s="1"/>
    </row>
    <row r="46" spans="1:1" ht="15.75" x14ac:dyDescent="0.25">
      <c r="A46" s="8" t="s">
        <v>174</v>
      </c>
    </row>
    <row r="47" spans="1:1" ht="15.75" x14ac:dyDescent="0.25">
      <c r="A47" s="8"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FB7E2-9B82-4275-8B2A-A326F372CCF3}">
  <dimension ref="A1:L23"/>
  <sheetViews>
    <sheetView zoomScale="92" zoomScaleNormal="100" workbookViewId="0">
      <selection activeCell="A23" sqref="A23"/>
    </sheetView>
  </sheetViews>
  <sheetFormatPr defaultRowHeight="15" x14ac:dyDescent="0.25"/>
  <cols>
    <col min="1" max="1" width="28.42578125" customWidth="1"/>
    <col min="3" max="3" width="14.7109375" customWidth="1"/>
    <col min="4" max="4" width="14.140625" customWidth="1"/>
    <col min="5" max="5" width="15.42578125" customWidth="1"/>
    <col min="6" max="6" width="20" customWidth="1"/>
    <col min="7" max="7" width="20.28515625" customWidth="1"/>
    <col min="8" max="8" width="54.85546875" customWidth="1"/>
    <col min="9" max="9" width="53.42578125" customWidth="1"/>
    <col min="10" max="10" width="25.7109375" bestFit="1" customWidth="1"/>
    <col min="11" max="11" width="20.28515625" bestFit="1" customWidth="1"/>
    <col min="12" max="12" width="21.5703125" customWidth="1"/>
  </cols>
  <sheetData>
    <row r="1" spans="1:12" x14ac:dyDescent="0.25">
      <c r="A1" s="16" t="s">
        <v>181</v>
      </c>
      <c r="B1" s="16" t="s">
        <v>182</v>
      </c>
      <c r="C1" s="16" t="s">
        <v>183</v>
      </c>
      <c r="D1" s="16" t="s">
        <v>184</v>
      </c>
      <c r="E1" s="16" t="s">
        <v>185</v>
      </c>
      <c r="F1" s="16" t="s">
        <v>186</v>
      </c>
      <c r="G1" s="16" t="s">
        <v>187</v>
      </c>
      <c r="H1" s="16" t="s">
        <v>188</v>
      </c>
      <c r="I1" s="16" t="s">
        <v>189</v>
      </c>
      <c r="J1" s="16" t="s">
        <v>190</v>
      </c>
      <c r="K1" s="16" t="s">
        <v>191</v>
      </c>
      <c r="L1" s="16" t="s">
        <v>192</v>
      </c>
    </row>
    <row r="2" spans="1:12" x14ac:dyDescent="0.25">
      <c r="A2" t="s">
        <v>193</v>
      </c>
      <c r="B2">
        <v>3</v>
      </c>
      <c r="C2">
        <v>6</v>
      </c>
      <c r="D2">
        <v>52</v>
      </c>
      <c r="E2">
        <v>25</v>
      </c>
      <c r="F2">
        <v>12</v>
      </c>
      <c r="G2" s="17"/>
      <c r="H2" t="s">
        <v>194</v>
      </c>
      <c r="I2" t="s">
        <v>195</v>
      </c>
      <c r="J2" s="18"/>
      <c r="K2" s="18"/>
      <c r="L2" s="18"/>
    </row>
    <row r="3" spans="1:12" x14ac:dyDescent="0.25">
      <c r="A3" t="s">
        <v>196</v>
      </c>
      <c r="B3">
        <v>2</v>
      </c>
      <c r="C3">
        <v>6</v>
      </c>
      <c r="D3">
        <v>75</v>
      </c>
      <c r="E3">
        <v>57</v>
      </c>
      <c r="F3">
        <v>0</v>
      </c>
      <c r="G3" s="17"/>
      <c r="H3" t="s">
        <v>197</v>
      </c>
      <c r="I3" t="s">
        <v>198</v>
      </c>
      <c r="J3" s="18"/>
      <c r="K3" s="18"/>
      <c r="L3" s="18"/>
    </row>
    <row r="4" spans="1:12" x14ac:dyDescent="0.25">
      <c r="A4" t="s">
        <v>199</v>
      </c>
      <c r="B4">
        <v>5</v>
      </c>
      <c r="C4">
        <v>6</v>
      </c>
      <c r="D4">
        <v>157</v>
      </c>
      <c r="E4">
        <v>58</v>
      </c>
      <c r="F4">
        <v>27</v>
      </c>
      <c r="G4" s="17"/>
      <c r="H4" t="s">
        <v>200</v>
      </c>
      <c r="I4" t="s">
        <v>201</v>
      </c>
      <c r="J4" s="18"/>
      <c r="K4" s="18"/>
      <c r="L4" s="18"/>
    </row>
    <row r="5" spans="1:12" x14ac:dyDescent="0.25">
      <c r="A5" t="s">
        <v>202</v>
      </c>
      <c r="B5">
        <v>4</v>
      </c>
      <c r="C5">
        <v>7</v>
      </c>
      <c r="D5">
        <v>130</v>
      </c>
      <c r="E5">
        <v>55</v>
      </c>
      <c r="F5">
        <v>25</v>
      </c>
      <c r="G5" s="17"/>
      <c r="H5" t="s">
        <v>203</v>
      </c>
      <c r="I5" t="s">
        <v>204</v>
      </c>
      <c r="J5" s="18"/>
      <c r="K5" s="18"/>
      <c r="L5" s="18"/>
    </row>
    <row r="6" spans="1:12" x14ac:dyDescent="0.25">
      <c r="A6" t="s">
        <v>205</v>
      </c>
      <c r="B6">
        <v>6</v>
      </c>
      <c r="C6">
        <v>9</v>
      </c>
      <c r="D6">
        <v>185</v>
      </c>
      <c r="E6">
        <v>73</v>
      </c>
      <c r="F6">
        <v>32</v>
      </c>
      <c r="G6" s="17" t="s">
        <v>206</v>
      </c>
      <c r="H6" t="s">
        <v>207</v>
      </c>
      <c r="I6" t="s">
        <v>208</v>
      </c>
      <c r="J6" t="s">
        <v>209</v>
      </c>
      <c r="K6" t="s">
        <v>210</v>
      </c>
      <c r="L6" t="s">
        <v>211</v>
      </c>
    </row>
    <row r="7" spans="1:12" x14ac:dyDescent="0.25">
      <c r="A7" t="s">
        <v>212</v>
      </c>
      <c r="B7">
        <v>5</v>
      </c>
      <c r="C7">
        <v>9</v>
      </c>
      <c r="D7">
        <v>211</v>
      </c>
      <c r="E7">
        <v>69</v>
      </c>
      <c r="F7">
        <v>39</v>
      </c>
      <c r="G7" s="17" t="s">
        <v>213</v>
      </c>
      <c r="H7" t="s">
        <v>214</v>
      </c>
      <c r="I7" t="s">
        <v>215</v>
      </c>
      <c r="J7" t="s">
        <v>216</v>
      </c>
      <c r="K7" t="s">
        <v>217</v>
      </c>
      <c r="L7" t="s">
        <v>218</v>
      </c>
    </row>
    <row r="8" spans="1:12" x14ac:dyDescent="0.25">
      <c r="A8" t="s">
        <v>219</v>
      </c>
      <c r="B8">
        <v>6</v>
      </c>
      <c r="C8">
        <v>9</v>
      </c>
      <c r="D8">
        <v>227</v>
      </c>
      <c r="E8">
        <v>83</v>
      </c>
      <c r="F8">
        <v>33</v>
      </c>
      <c r="G8" s="17" t="s">
        <v>220</v>
      </c>
      <c r="H8" t="s">
        <v>221</v>
      </c>
      <c r="I8" t="s">
        <v>222</v>
      </c>
      <c r="J8" t="s">
        <v>223</v>
      </c>
      <c r="K8" t="s">
        <v>224</v>
      </c>
      <c r="L8" t="s">
        <v>211</v>
      </c>
    </row>
    <row r="9" spans="1:12" x14ac:dyDescent="0.25">
      <c r="A9" t="s">
        <v>225</v>
      </c>
      <c r="B9">
        <v>3</v>
      </c>
      <c r="C9">
        <v>11</v>
      </c>
      <c r="D9">
        <v>141</v>
      </c>
      <c r="E9">
        <v>79</v>
      </c>
      <c r="F9">
        <v>20</v>
      </c>
      <c r="G9" s="17" t="s">
        <v>226</v>
      </c>
      <c r="H9" t="s">
        <v>227</v>
      </c>
      <c r="I9" t="s">
        <v>228</v>
      </c>
      <c r="J9" t="s">
        <v>229</v>
      </c>
      <c r="K9" t="s">
        <v>230</v>
      </c>
      <c r="L9" t="s">
        <v>231</v>
      </c>
    </row>
    <row r="10" spans="1:12" x14ac:dyDescent="0.25">
      <c r="A10" t="s">
        <v>232</v>
      </c>
      <c r="B10">
        <v>6</v>
      </c>
      <c r="C10">
        <v>10</v>
      </c>
      <c r="D10">
        <v>259</v>
      </c>
      <c r="E10">
        <v>87</v>
      </c>
      <c r="F10">
        <v>43</v>
      </c>
      <c r="G10" s="17" t="s">
        <v>233</v>
      </c>
      <c r="H10" t="s">
        <v>234</v>
      </c>
      <c r="I10" t="s">
        <v>235</v>
      </c>
      <c r="J10" t="s">
        <v>236</v>
      </c>
      <c r="K10" t="s">
        <v>237</v>
      </c>
      <c r="L10" t="s">
        <v>218</v>
      </c>
    </row>
    <row r="11" spans="1:12" x14ac:dyDescent="0.25">
      <c r="A11" t="s">
        <v>238</v>
      </c>
      <c r="B11">
        <v>1</v>
      </c>
      <c r="C11">
        <v>10</v>
      </c>
      <c r="D11">
        <v>39</v>
      </c>
      <c r="E11">
        <v>39</v>
      </c>
      <c r="F11">
        <v>0</v>
      </c>
      <c r="G11" s="17" t="s">
        <v>239</v>
      </c>
      <c r="H11" t="s">
        <v>240</v>
      </c>
      <c r="I11" t="s">
        <v>241</v>
      </c>
      <c r="J11" t="s">
        <v>242</v>
      </c>
      <c r="K11" t="s">
        <v>243</v>
      </c>
      <c r="L11" t="s">
        <v>244</v>
      </c>
    </row>
    <row r="12" spans="1:12" x14ac:dyDescent="0.25">
      <c r="A12" t="s">
        <v>245</v>
      </c>
      <c r="B12">
        <v>3</v>
      </c>
      <c r="C12">
        <v>8</v>
      </c>
      <c r="D12">
        <v>114</v>
      </c>
      <c r="E12">
        <v>65</v>
      </c>
      <c r="F12">
        <v>16</v>
      </c>
      <c r="G12" s="17" t="s">
        <v>246</v>
      </c>
      <c r="H12" t="s">
        <v>247</v>
      </c>
      <c r="I12" t="s">
        <v>248</v>
      </c>
      <c r="J12" t="s">
        <v>249</v>
      </c>
      <c r="K12" t="s">
        <v>250</v>
      </c>
      <c r="L12" t="s">
        <v>251</v>
      </c>
    </row>
    <row r="13" spans="1:12" x14ac:dyDescent="0.25">
      <c r="A13" t="s">
        <v>252</v>
      </c>
      <c r="B13">
        <v>3</v>
      </c>
      <c r="C13">
        <v>14</v>
      </c>
      <c r="D13">
        <v>163</v>
      </c>
      <c r="E13">
        <v>96</v>
      </c>
      <c r="F13">
        <v>19</v>
      </c>
      <c r="G13" s="17" t="s">
        <v>253</v>
      </c>
      <c r="H13" t="s">
        <v>254</v>
      </c>
      <c r="I13" t="s">
        <v>255</v>
      </c>
      <c r="J13" t="s">
        <v>256</v>
      </c>
      <c r="K13" t="s">
        <v>257</v>
      </c>
      <c r="L13" t="s">
        <v>258</v>
      </c>
    </row>
    <row r="14" spans="1:12" x14ac:dyDescent="0.25">
      <c r="A14" t="s">
        <v>259</v>
      </c>
      <c r="B14">
        <v>6</v>
      </c>
      <c r="C14">
        <v>16</v>
      </c>
      <c r="D14">
        <v>315</v>
      </c>
      <c r="E14">
        <v>126</v>
      </c>
      <c r="F14">
        <v>50</v>
      </c>
      <c r="G14" s="17" t="s">
        <v>260</v>
      </c>
      <c r="H14" t="s">
        <v>261</v>
      </c>
      <c r="I14" t="s">
        <v>262</v>
      </c>
      <c r="J14" t="s">
        <v>263</v>
      </c>
      <c r="K14" t="s">
        <v>264</v>
      </c>
      <c r="L14" t="s">
        <v>265</v>
      </c>
    </row>
    <row r="15" spans="1:12" x14ac:dyDescent="0.25">
      <c r="A15" t="s">
        <v>266</v>
      </c>
      <c r="B15">
        <v>5</v>
      </c>
      <c r="C15">
        <v>17</v>
      </c>
      <c r="D15">
        <v>366</v>
      </c>
      <c r="E15">
        <v>154</v>
      </c>
      <c r="F15">
        <v>64</v>
      </c>
      <c r="G15" s="17" t="s">
        <v>267</v>
      </c>
      <c r="H15" t="s">
        <v>268</v>
      </c>
      <c r="I15" t="s">
        <v>269</v>
      </c>
      <c r="J15" t="s">
        <v>270</v>
      </c>
      <c r="K15" t="s">
        <v>271</v>
      </c>
      <c r="L15" t="s">
        <v>272</v>
      </c>
    </row>
    <row r="16" spans="1:12" x14ac:dyDescent="0.25">
      <c r="A16" t="s">
        <v>273</v>
      </c>
      <c r="B16">
        <v>8</v>
      </c>
      <c r="C16">
        <v>12</v>
      </c>
      <c r="D16">
        <v>410</v>
      </c>
      <c r="E16">
        <v>129</v>
      </c>
      <c r="F16">
        <v>67</v>
      </c>
      <c r="G16" s="17" t="s">
        <v>274</v>
      </c>
      <c r="H16" t="s">
        <v>275</v>
      </c>
      <c r="I16" t="s">
        <v>276</v>
      </c>
      <c r="J16" t="s">
        <v>277</v>
      </c>
      <c r="K16" t="s">
        <v>278</v>
      </c>
      <c r="L16" t="s">
        <v>279</v>
      </c>
    </row>
    <row r="17" spans="1:12" x14ac:dyDescent="0.25">
      <c r="A17" t="s">
        <v>280</v>
      </c>
      <c r="B17">
        <v>5</v>
      </c>
      <c r="C17">
        <v>14</v>
      </c>
      <c r="D17">
        <v>347</v>
      </c>
      <c r="E17">
        <v>134</v>
      </c>
      <c r="F17">
        <v>61</v>
      </c>
      <c r="G17" s="17" t="s">
        <v>281</v>
      </c>
      <c r="H17" t="s">
        <v>282</v>
      </c>
      <c r="I17" t="s">
        <v>283</v>
      </c>
      <c r="J17" t="s">
        <v>284</v>
      </c>
      <c r="K17" t="s">
        <v>285</v>
      </c>
      <c r="L17" t="s">
        <v>286</v>
      </c>
    </row>
    <row r="18" spans="1:12" x14ac:dyDescent="0.25">
      <c r="A18" t="s">
        <v>287</v>
      </c>
      <c r="B18">
        <v>8</v>
      </c>
      <c r="C18">
        <v>11</v>
      </c>
      <c r="D18">
        <v>435</v>
      </c>
      <c r="E18">
        <v>127</v>
      </c>
      <c r="F18">
        <v>63</v>
      </c>
      <c r="G18" s="17" t="s">
        <v>288</v>
      </c>
      <c r="H18" t="s">
        <v>289</v>
      </c>
      <c r="I18" t="s">
        <v>290</v>
      </c>
      <c r="J18" t="s">
        <v>291</v>
      </c>
      <c r="K18" t="s">
        <v>292</v>
      </c>
      <c r="L18" t="s">
        <v>279</v>
      </c>
    </row>
    <row r="19" spans="1:12" x14ac:dyDescent="0.25">
      <c r="A19" t="s">
        <v>293</v>
      </c>
      <c r="B19">
        <v>6</v>
      </c>
      <c r="C19">
        <v>18</v>
      </c>
      <c r="D19">
        <v>379</v>
      </c>
      <c r="E19">
        <v>149</v>
      </c>
      <c r="F19">
        <v>64</v>
      </c>
      <c r="G19" s="17" t="s">
        <v>294</v>
      </c>
      <c r="H19" t="s">
        <v>295</v>
      </c>
      <c r="I19" t="s">
        <v>296</v>
      </c>
      <c r="J19" t="s">
        <v>297</v>
      </c>
      <c r="K19" t="s">
        <v>298</v>
      </c>
      <c r="L19" t="s">
        <v>299</v>
      </c>
    </row>
    <row r="20" spans="1:12" x14ac:dyDescent="0.25">
      <c r="A20" t="s">
        <v>300</v>
      </c>
      <c r="B20">
        <v>8</v>
      </c>
      <c r="C20">
        <v>14</v>
      </c>
      <c r="D20">
        <v>408</v>
      </c>
      <c r="E20">
        <v>145</v>
      </c>
      <c r="F20">
        <v>55</v>
      </c>
      <c r="G20" s="17" t="s">
        <v>301</v>
      </c>
      <c r="H20" t="s">
        <v>302</v>
      </c>
      <c r="I20" t="s">
        <v>303</v>
      </c>
      <c r="J20" t="s">
        <v>304</v>
      </c>
      <c r="K20" t="s">
        <v>305</v>
      </c>
      <c r="L20" t="s">
        <v>306</v>
      </c>
    </row>
    <row r="21" spans="1:12" x14ac:dyDescent="0.25">
      <c r="A21" t="s">
        <v>307</v>
      </c>
      <c r="B21">
        <v>7</v>
      </c>
      <c r="C21">
        <v>16</v>
      </c>
      <c r="D21">
        <v>433</v>
      </c>
      <c r="E21">
        <v>132</v>
      </c>
      <c r="F21">
        <v>66</v>
      </c>
      <c r="G21" s="17" t="s">
        <v>308</v>
      </c>
      <c r="H21" t="s">
        <v>309</v>
      </c>
      <c r="I21" t="s">
        <v>310</v>
      </c>
      <c r="J21" t="s">
        <v>311</v>
      </c>
      <c r="K21" t="s">
        <v>312</v>
      </c>
      <c r="L21" t="s">
        <v>313</v>
      </c>
    </row>
    <row r="22" spans="1:12" x14ac:dyDescent="0.25">
      <c r="A22" s="41" t="s">
        <v>493</v>
      </c>
      <c r="B22" s="41">
        <v>8</v>
      </c>
      <c r="C22" s="41">
        <v>14</v>
      </c>
      <c r="D22" s="41">
        <v>408</v>
      </c>
      <c r="E22" s="41">
        <v>124</v>
      </c>
      <c r="F22" s="43">
        <v>63</v>
      </c>
      <c r="G22" s="42" t="s">
        <v>233</v>
      </c>
      <c r="H22" s="41" t="s">
        <v>494</v>
      </c>
      <c r="I22" s="41" t="s">
        <v>495</v>
      </c>
      <c r="J22" s="41" t="s">
        <v>496</v>
      </c>
      <c r="K22" s="41" t="s">
        <v>497</v>
      </c>
      <c r="L22" s="41" t="s">
        <v>498</v>
      </c>
    </row>
    <row r="23" spans="1:12" x14ac:dyDescent="0.25">
      <c r="A23" s="41" t="s">
        <v>502</v>
      </c>
      <c r="B23">
        <v>6</v>
      </c>
      <c r="C23">
        <v>18</v>
      </c>
      <c r="D23">
        <v>410</v>
      </c>
      <c r="E23">
        <v>206</v>
      </c>
      <c r="F23">
        <v>44</v>
      </c>
      <c r="G23" s="42" t="s">
        <v>503</v>
      </c>
      <c r="H23" s="15" t="s">
        <v>505</v>
      </c>
      <c r="I23" s="15" t="s">
        <v>506</v>
      </c>
      <c r="J23" s="15" t="s">
        <v>499</v>
      </c>
      <c r="K23" t="s">
        <v>500</v>
      </c>
      <c r="L23" t="s">
        <v>501</v>
      </c>
    </row>
  </sheetData>
  <pageMargins left="0.7" right="0.7" top="0.75" bottom="0.75" header="0.3" footer="0.3"/>
  <pageSetup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Individuell</vt:lpstr>
      <vt:lpstr>Sammanställning klubb</vt:lpstr>
      <vt:lpstr>Rådata</vt:lpstr>
      <vt:lpstr>Referens</vt:lpstr>
      <vt:lpstr>Cup statistik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 Linus (ULR)</dc:creator>
  <cp:lastModifiedBy>Hall, Linus (ULR)</cp:lastModifiedBy>
  <dcterms:created xsi:type="dcterms:W3CDTF">2026-01-21T13:00:43Z</dcterms:created>
  <dcterms:modified xsi:type="dcterms:W3CDTF">2026-05-11T12:47:59Z</dcterms:modified>
</cp:coreProperties>
</file>